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6855" activeTab="0"/>
  </bookViews>
  <sheets>
    <sheet name="Kls 9" sheetId="1" r:id="rId1"/>
    <sheet name="kls 8" sheetId="2" r:id="rId2"/>
    <sheet name="KELAS 7" sheetId="3" r:id="rId3"/>
  </sheets>
  <definedNames>
    <definedName name="KA">'KELAS 7'!$J$7:$K$38</definedName>
    <definedName name="KB">'KELAS 7'!$J$51:$K$82</definedName>
    <definedName name="KC">'KELAS 7'!$J$95:$K$124</definedName>
    <definedName name="KD">'KELAS 7'!$J$140:$K$169</definedName>
    <definedName name="KE">'KELAS 7'!$J$185:$K$214</definedName>
    <definedName name="KF">'KELAS 7'!$J$229:$K$258</definedName>
    <definedName name="KG">'KELAS 7'!$J$274:$K$305</definedName>
  </definedNames>
  <calcPr fullCalcOnLoad="1"/>
</workbook>
</file>

<file path=xl/sharedStrings.xml><?xml version="1.0" encoding="utf-8"?>
<sst xmlns="http://schemas.openxmlformats.org/spreadsheetml/2006/main" count="5598" uniqueCount="2183">
  <si>
    <r>
      <t>No.</t>
    </r>
    <r>
      <rPr>
        <sz val="9"/>
        <color indexed="8"/>
        <rFont val="Arial"/>
        <family val="2"/>
      </rPr>
      <t xml:space="preserve"> Absen</t>
    </r>
  </si>
  <si>
    <r>
      <t xml:space="preserve">No. </t>
    </r>
    <r>
      <rPr>
        <b/>
        <sz val="11"/>
        <color indexed="8"/>
        <rFont val="Arial"/>
        <family val="2"/>
      </rPr>
      <t>Induk</t>
    </r>
  </si>
  <si>
    <t>Nama</t>
  </si>
  <si>
    <t>L/P</t>
  </si>
  <si>
    <t>DK 076</t>
  </si>
  <si>
    <t>Ade Iwan Setiaji</t>
  </si>
  <si>
    <t>Bantul</t>
  </si>
  <si>
    <t>15 Agust. 1995</t>
  </si>
  <si>
    <t>Islam</t>
  </si>
  <si>
    <t>L</t>
  </si>
  <si>
    <t>Gunduk Argorejo Sedayu Bantul</t>
  </si>
  <si>
    <t>SD N 3 Sedayu</t>
  </si>
  <si>
    <t>Ngentak Argorejo Sedayu Bantul</t>
  </si>
  <si>
    <t>DK</t>
  </si>
  <si>
    <t>Ratno</t>
  </si>
  <si>
    <t>DK 141</t>
  </si>
  <si>
    <t>Aditya Yulisusanto</t>
  </si>
  <si>
    <t>27 Juli 1995</t>
  </si>
  <si>
    <t>Genting Argorejo Sedayu Bantul</t>
  </si>
  <si>
    <t>Suryadi</t>
  </si>
  <si>
    <t>DK 229</t>
  </si>
  <si>
    <t>Ajeng Kurniawati</t>
  </si>
  <si>
    <t>Dili</t>
  </si>
  <si>
    <t>22 April 1996</t>
  </si>
  <si>
    <t>P</t>
  </si>
  <si>
    <t>Perum GKP Blok G.I No. 15 Argorejo Sedayu Btl.</t>
  </si>
  <si>
    <t>SD N Gunung Mulyo</t>
  </si>
  <si>
    <t>Sengon karang Argomulyo Sedayu Bantul</t>
  </si>
  <si>
    <t>Mokh Pamungkas</t>
  </si>
  <si>
    <t>Perum GKP Blok G.I No. 15 Argorejo sedayu Btl.</t>
  </si>
  <si>
    <t>DK 128</t>
  </si>
  <si>
    <t>Ardhian Jalu Handoko</t>
  </si>
  <si>
    <t>1 Juli 1996</t>
  </si>
  <si>
    <t>SD N 2 Sedayu</t>
  </si>
  <si>
    <t>Sedayu Argosari Sedayu Bantul</t>
  </si>
  <si>
    <t>Nur Kholis Abidin</t>
  </si>
  <si>
    <t>DK 039</t>
  </si>
  <si>
    <t>Arif Setyawan</t>
  </si>
  <si>
    <t>30 Januari 1996</t>
  </si>
  <si>
    <t>Kemusuk kidul Argomulyo Sedayu Bantul</t>
  </si>
  <si>
    <t>SD N Puluhan Sedayu</t>
  </si>
  <si>
    <t>Kemusuk Argomulyo Sedayu Bantul</t>
  </si>
  <si>
    <t>Boiman</t>
  </si>
  <si>
    <t>DK 228</t>
  </si>
  <si>
    <t>Bakti Andika Alfiraq Fajri</t>
  </si>
  <si>
    <t>21 Febr. 1996</t>
  </si>
  <si>
    <t>Jambon Argosari Sedayu Bantul</t>
  </si>
  <si>
    <t>SD N Dingkikan 1</t>
  </si>
  <si>
    <t>Dingkikan Argodad Sedayu Bantu</t>
  </si>
  <si>
    <t>Drs. Marsono</t>
  </si>
  <si>
    <t>DK 172</t>
  </si>
  <si>
    <t>Bambang Heru Purnama</t>
  </si>
  <si>
    <t>Sleman</t>
  </si>
  <si>
    <t>27 Februari 1996</t>
  </si>
  <si>
    <t>Perum Sedayu permai Blok B1/4 RT 62 Argorejo Sedayu Bantul</t>
  </si>
  <si>
    <t>SD N Bandut</t>
  </si>
  <si>
    <t>Bandut kidul Argorejo Sedayu Bantul</t>
  </si>
  <si>
    <t>Bambang Sulistya</t>
  </si>
  <si>
    <t>Perum Sedayu Permai Blok B1/4 RT 62 Argorejo Sedayu</t>
  </si>
  <si>
    <t>DK 073</t>
  </si>
  <si>
    <t>Dwi Nuryanti</t>
  </si>
  <si>
    <t>1 Novemb. 1995</t>
  </si>
  <si>
    <t>Mardi Yuswanto</t>
  </si>
  <si>
    <t>DK 024</t>
  </si>
  <si>
    <t>Eko Prasetyo</t>
  </si>
  <si>
    <t>2 Des. 1994</t>
  </si>
  <si>
    <t>Surobayan Argomulyo Sedayu Bantul</t>
  </si>
  <si>
    <t>SD N 2 Pedes</t>
  </si>
  <si>
    <t>Sutikno</t>
  </si>
  <si>
    <t>DK 185</t>
  </si>
  <si>
    <t>Etika Rini Widyasari</t>
  </si>
  <si>
    <t>09 Juli 1996</t>
  </si>
  <si>
    <t>SD N 1 Sedayu</t>
  </si>
  <si>
    <t>Sundi lor Argorejo Sedayu Bantul</t>
  </si>
  <si>
    <t>Dalijo</t>
  </si>
  <si>
    <t>DK 183</t>
  </si>
  <si>
    <t>Fachry Arif Pamuji</t>
  </si>
  <si>
    <t>11 Maret 1996</t>
  </si>
  <si>
    <t>Permu GKP CV/7 Sedayu Bantul</t>
  </si>
  <si>
    <t>Fajar Pamuji</t>
  </si>
  <si>
    <t>Perum GKP CV/7 Sedayu Bantul</t>
  </si>
  <si>
    <t>DK 108</t>
  </si>
  <si>
    <t>Galih Seto Wicaksana</t>
  </si>
  <si>
    <t>Jakarta</t>
  </si>
  <si>
    <t>1 Des. 1995</t>
  </si>
  <si>
    <t>Pedes RT 07 Argomulyo Sedayu Bantul</t>
  </si>
  <si>
    <t>SD N 1 Pedes</t>
  </si>
  <si>
    <t>Pedes Argomulyo Sedayu Bantul</t>
  </si>
  <si>
    <t>Sumbogo</t>
  </si>
  <si>
    <t>DK 139</t>
  </si>
  <si>
    <t>Gunawan Prasetyo</t>
  </si>
  <si>
    <t>26 Febr. 1996</t>
  </si>
  <si>
    <t>Kaliberot Argomulyo Sedayu Bantul</t>
  </si>
  <si>
    <t>SD N Kaliberot Sedayu</t>
  </si>
  <si>
    <t>Giyono</t>
  </si>
  <si>
    <t>DK 147</t>
  </si>
  <si>
    <t>Jati Ardiyanto</t>
  </si>
  <si>
    <t>Purwokerto Banyumas</t>
  </si>
  <si>
    <t>31 Januari 1996</t>
  </si>
  <si>
    <t>Surobayan RT 05 Argomulyo Sedayu Bantul</t>
  </si>
  <si>
    <t>Sumar Jatmiko</t>
  </si>
  <si>
    <t>DK 252</t>
  </si>
  <si>
    <t>Linda Yasovianti</t>
  </si>
  <si>
    <t>30 Mei 1996</t>
  </si>
  <si>
    <t>Jaswadi</t>
  </si>
  <si>
    <t>LK 039</t>
  </si>
  <si>
    <t>Luiviana Maula Novita</t>
  </si>
  <si>
    <t>15 Maret 1996</t>
  </si>
  <si>
    <t>Sembung Balecatur Gamping Sleman</t>
  </si>
  <si>
    <t>SD N kembangjitengan 2 Gamping</t>
  </si>
  <si>
    <t>LK</t>
  </si>
  <si>
    <t>Wagino</t>
  </si>
  <si>
    <t>Sembung Balecatur Gamping Sleman Yk.</t>
  </si>
  <si>
    <t>DK 196</t>
  </si>
  <si>
    <t>Lutfiani</t>
  </si>
  <si>
    <t>02 Mei 1996</t>
  </si>
  <si>
    <t>Tonalan Argosari Sedayu Bantul</t>
  </si>
  <si>
    <t>Tukino</t>
  </si>
  <si>
    <t>DK 244</t>
  </si>
  <si>
    <t>Marwan Cahyo Nugroho</t>
  </si>
  <si>
    <t>20 Maret 1996</t>
  </si>
  <si>
    <t>Ngingas Argosari Sedayu Bantul</t>
  </si>
  <si>
    <t>SD Muh. Kedungbanteng II Moyudan Sleman</t>
  </si>
  <si>
    <t>Kedung Banteng Moyudan Sleman</t>
  </si>
  <si>
    <t>Parman</t>
  </si>
  <si>
    <t>DK 145</t>
  </si>
  <si>
    <t>Mohamad Thoha</t>
  </si>
  <si>
    <t>5 Des. 1994</t>
  </si>
  <si>
    <t>Mesran</t>
  </si>
  <si>
    <t>DK 029</t>
  </si>
  <si>
    <t>Muhammad Abrori</t>
  </si>
  <si>
    <t>22 Juli 1996</t>
  </si>
  <si>
    <t>Sumberan Argodadi Sedayu Bantul</t>
  </si>
  <si>
    <t>SD N Sukoharjo</t>
  </si>
  <si>
    <t>Mujiman</t>
  </si>
  <si>
    <t>LK 054</t>
  </si>
  <si>
    <t>Princa Mulya Arum Prasetyo</t>
  </si>
  <si>
    <t>Kemusuk lor Argomulyo Sedayu Bantul</t>
  </si>
  <si>
    <t>SD N Godean I Godean</t>
  </si>
  <si>
    <t>Jl. Suparjo no. 3 Sidoluhur Godean Sleman</t>
  </si>
  <si>
    <t>Bayu Prasetiyo</t>
  </si>
  <si>
    <t>DK 179</t>
  </si>
  <si>
    <t>Rintisih Pangestu</t>
  </si>
  <si>
    <t>19 Maret 1995</t>
  </si>
  <si>
    <t>Jaten Argosari Sedayu Bantul</t>
  </si>
  <si>
    <t>Kawit</t>
  </si>
  <si>
    <t>LK 004</t>
  </si>
  <si>
    <t>Ristu Armiyati</t>
  </si>
  <si>
    <t>02 Oktober 1995</t>
  </si>
  <si>
    <t>Sumber Balecatur Gamping Sleman</t>
  </si>
  <si>
    <t>SD Muh. Balecatur</t>
  </si>
  <si>
    <t>Suparto</t>
  </si>
  <si>
    <t>DK 081</t>
  </si>
  <si>
    <t>Satrio Bimowibowo</t>
  </si>
  <si>
    <t>30 April 1996</t>
  </si>
  <si>
    <t>Kemusuk kidul RT 07 Argomulyo Sedayu Bantul</t>
  </si>
  <si>
    <t>Haryono</t>
  </si>
  <si>
    <t>LK 010</t>
  </si>
  <si>
    <t>Siwi Lestari</t>
  </si>
  <si>
    <t>26 Januari 1996</t>
  </si>
  <si>
    <t>Cibuk lor II Margoluwih Seyegan Sleman</t>
  </si>
  <si>
    <t>SD N Cibuk Lor Seyegan</t>
  </si>
  <si>
    <t>Cibuk lor Margoluwih Seyegan Sleman</t>
  </si>
  <si>
    <t>Sunaryo</t>
  </si>
  <si>
    <t>DK 074</t>
  </si>
  <si>
    <t>Supriyati</t>
  </si>
  <si>
    <t>21 Sept. 1996</t>
  </si>
  <si>
    <t>Samben Argomulyo Sedayu Bantul</t>
  </si>
  <si>
    <t>Suratmi</t>
  </si>
  <si>
    <t>DK 152</t>
  </si>
  <si>
    <t>Surya Hariyadi</t>
  </si>
  <si>
    <t>12 Juni 1996</t>
  </si>
  <si>
    <t>Pendul Argorejo Sedayu Bantul</t>
  </si>
  <si>
    <t>SD N Brongkol</t>
  </si>
  <si>
    <t>Brongkol Argodadi Sedayu Bantul</t>
  </si>
  <si>
    <t>Sudirin</t>
  </si>
  <si>
    <t>DK 182</t>
  </si>
  <si>
    <t>Suryanto</t>
  </si>
  <si>
    <t>19 Des. 1994</t>
  </si>
  <si>
    <t>Kadibeso Argodadi Sedayu Bantul</t>
  </si>
  <si>
    <t>SD Kadiresa Pajangan</t>
  </si>
  <si>
    <t>Kadireso Triwidadi Pajangan Bantul</t>
  </si>
  <si>
    <t>Adi Wiyono</t>
  </si>
  <si>
    <t>DK 148</t>
  </si>
  <si>
    <t>Wannu Suryanto</t>
  </si>
  <si>
    <t>Tugiran</t>
  </si>
  <si>
    <t>DK 051</t>
  </si>
  <si>
    <t>Zulafa Aulia Zarfan</t>
  </si>
  <si>
    <t>11 Des. 1996</t>
  </si>
  <si>
    <t>Perum Sedayu Permai C.56 Argorejo Sedayu Bantul</t>
  </si>
  <si>
    <t>Insinyur Tri Jonaedi</t>
  </si>
  <si>
    <t>PANJI NURMANSYAH</t>
  </si>
  <si>
    <t>3 Okt, 1994</t>
  </si>
  <si>
    <t>Pedes, Argomulyo, Sedayu, Bantul</t>
  </si>
  <si>
    <t>SD Budimulya 2</t>
  </si>
  <si>
    <t>Kaliurang, Argomulyo, Sedau</t>
  </si>
  <si>
    <t>Supriyanto</t>
  </si>
  <si>
    <t>TN</t>
  </si>
  <si>
    <t>Perempuan</t>
  </si>
  <si>
    <t>DK 005</t>
  </si>
  <si>
    <t>Agustinus Subroto</t>
  </si>
  <si>
    <t>5 Agustus 1996</t>
  </si>
  <si>
    <t>Katolik</t>
  </si>
  <si>
    <t>LK 051</t>
  </si>
  <si>
    <t>Andreas Setiawan Dhany Christanto</t>
  </si>
  <si>
    <t>22 Juni 1995</t>
  </si>
  <si>
    <t>SD N Gamol Gamping</t>
  </si>
  <si>
    <t>Gamol Balecatur Gamping</t>
  </si>
  <si>
    <t>Iriyanta</t>
  </si>
  <si>
    <t>DK 129</t>
  </si>
  <si>
    <t>Angraini Rahmatika</t>
  </si>
  <si>
    <t>11 Januari 1996</t>
  </si>
  <si>
    <t>Watu RT 09 Argomulyo Sedayu Bantul</t>
  </si>
  <si>
    <t>Heronimus Sigit Purwoko</t>
  </si>
  <si>
    <t>DK 126</t>
  </si>
  <si>
    <t>Anisa Carmelita Puspaninggar</t>
  </si>
  <si>
    <t>08 Des. 1995</t>
  </si>
  <si>
    <t>Sarmijo</t>
  </si>
  <si>
    <t>LK 015</t>
  </si>
  <si>
    <t>Arditya Arizal Septa Dwi Nugraha</t>
  </si>
  <si>
    <t>6 Septmb. 1996</t>
  </si>
  <si>
    <t>Kluwih Balecatur Gamping Sleman</t>
  </si>
  <si>
    <t>Walidi</t>
  </si>
  <si>
    <t>DK 259</t>
  </si>
  <si>
    <t>Arifa Affianti</t>
  </si>
  <si>
    <t>24 Des. 1995</t>
  </si>
  <si>
    <t>Ngaran RT 5 RW 19 Balecatur Gamping Sleman</t>
  </si>
  <si>
    <t>Nurwidada</t>
  </si>
  <si>
    <t>LK 006</t>
  </si>
  <si>
    <t>Arman Aji Purnama</t>
  </si>
  <si>
    <t>15 April 1995</t>
  </si>
  <si>
    <t>Widodo</t>
  </si>
  <si>
    <t xml:space="preserve">DK 191 </t>
  </si>
  <si>
    <t>Aviana Vrisca Windywati</t>
  </si>
  <si>
    <t>18 Februari 1996</t>
  </si>
  <si>
    <t>Kristen</t>
  </si>
  <si>
    <t>SD Pangudi Luhur Sedayu</t>
  </si>
  <si>
    <t>Gubug Argosari Sedayu Bantul</t>
  </si>
  <si>
    <t>Bantul Argomulyo</t>
  </si>
  <si>
    <t>LK 053</t>
  </si>
  <si>
    <t>Bellany Tantri Pratiwi</t>
  </si>
  <si>
    <t>Pemalang</t>
  </si>
  <si>
    <t>27 April 1996</t>
  </si>
  <si>
    <t>Gancahan 8 Sidomulyo Godean Sleman</t>
  </si>
  <si>
    <t>SD BOPKRI Sidomulyo I Godean</t>
  </si>
  <si>
    <t>Gancahan 5 Sidomulyo Godean Sleman</t>
  </si>
  <si>
    <t>DK257</t>
  </si>
  <si>
    <t>Cornelius Candranuraga</t>
  </si>
  <si>
    <t>Grika Kencana Permai Blok C IV/11 Argorejo Sedayu Bantul</t>
  </si>
  <si>
    <t>SD Kanisius Wirobrajan I Wirobrajan</t>
  </si>
  <si>
    <t>Jl. HOS cokroaminoto no. 8 Wirobrajan Yk.</t>
  </si>
  <si>
    <t>Matheus Wahyu prapwirawan</t>
  </si>
  <si>
    <t>Perum Gria kencana permai C IV No. 11 Argorejo Sedayu Bantul</t>
  </si>
  <si>
    <t>DK 217</t>
  </si>
  <si>
    <t>Diky Pratama Putra</t>
  </si>
  <si>
    <t>30 Oktober 1996</t>
  </si>
  <si>
    <t>Panggang Argomulyo Sedayu Bantul</t>
  </si>
  <si>
    <t>Susanto</t>
  </si>
  <si>
    <t>LK 020</t>
  </si>
  <si>
    <t>Diniarti Iswanti</t>
  </si>
  <si>
    <t>4 Januari 1996</t>
  </si>
  <si>
    <t>Pirak Mertosutan Sidoluhur Godean Sleman</t>
  </si>
  <si>
    <t>SD Muh. Sangonan IV Godean Sleman</t>
  </si>
  <si>
    <t>Gatak Sidoluhur Godean Sleman</t>
  </si>
  <si>
    <t>Musinem</t>
  </si>
  <si>
    <t>LK 044</t>
  </si>
  <si>
    <t>Eni Nurlitasari</t>
  </si>
  <si>
    <t>25 April 1996</t>
  </si>
  <si>
    <t>Gancahan V RT 06/11 Sidomulyo Godean sleman</t>
  </si>
  <si>
    <t>SD Muh. Sidomulyo Godean</t>
  </si>
  <si>
    <t>Gancahan 7 Sidomulyo Godean sleman</t>
  </si>
  <si>
    <t>Purwadi</t>
  </si>
  <si>
    <t>Gancahan 5 RT 6/11 Sidomulyo Godean Sleman</t>
  </si>
  <si>
    <t>LK 027</t>
  </si>
  <si>
    <t>Erwan Jati Kusumo</t>
  </si>
  <si>
    <t>6 Juli 1996</t>
  </si>
  <si>
    <t>Sumbergamol Balecatur Gamping Sleman</t>
  </si>
  <si>
    <t>Sujarwanto</t>
  </si>
  <si>
    <t>Kragan Sidorejo Godean Sleman</t>
  </si>
  <si>
    <t>LK 041</t>
  </si>
  <si>
    <t>Fajrizal Wijayanto</t>
  </si>
  <si>
    <t>22 Maret 1996</t>
  </si>
  <si>
    <t>Dadapan Sidoluhur Godean Sleman</t>
  </si>
  <si>
    <t>SD N Krajan Godean</t>
  </si>
  <si>
    <t>Pirak Sidoluhur Godean Sleman</t>
  </si>
  <si>
    <t>Sunarta</t>
  </si>
  <si>
    <t>Dadapan X RT 03 RW 24 Sidoluhur Godean Sleman</t>
  </si>
  <si>
    <t>LK 001</t>
  </si>
  <si>
    <t>Fera Indriani</t>
  </si>
  <si>
    <t>15 Septmb. 1995</t>
  </si>
  <si>
    <t>Pirak Bulus Sidomulyo Godean Sleman</t>
  </si>
  <si>
    <t>Brongkol Godean Sleman</t>
  </si>
  <si>
    <t>Parjiyati</t>
  </si>
  <si>
    <t>LK 043</t>
  </si>
  <si>
    <t>Gabriel Satria Christianto</t>
  </si>
  <si>
    <t>Ende</t>
  </si>
  <si>
    <t>11 Septmb. 1996</t>
  </si>
  <si>
    <t>Jl. Atmosukarto 9/B-18 Yk.</t>
  </si>
  <si>
    <t>SD Kanisius Kotabaru Yk.</t>
  </si>
  <si>
    <t>Jl. Abubakar Ali 2B Gondokusuman Yk.</t>
  </si>
  <si>
    <t>Fransiskus Neno</t>
  </si>
  <si>
    <t>Jl. Atmosukarto 9/b-18 Kotabaru Yogyakarta</t>
  </si>
  <si>
    <t>DK 130</t>
  </si>
  <si>
    <t>Hendricus Viky Aldyarta</t>
  </si>
  <si>
    <t>16 Novembr.1995</t>
  </si>
  <si>
    <t>Franciscus Xaverius Harjuni</t>
  </si>
  <si>
    <t>DK 178</t>
  </si>
  <si>
    <t>Inggit Listyorini</t>
  </si>
  <si>
    <t>31 Juli 1996</t>
  </si>
  <si>
    <t>Gesikan Sumbersari Moyudan Sleman</t>
  </si>
  <si>
    <t>Stepanus Heru Kahono</t>
  </si>
  <si>
    <t>LK 024</t>
  </si>
  <si>
    <t>Irma Padmaningsih</t>
  </si>
  <si>
    <t>3 Oktober 1995</t>
  </si>
  <si>
    <t>Ngaran Balecatur Gamping Sleman</t>
  </si>
  <si>
    <t>Suripno</t>
  </si>
  <si>
    <t>DK 208</t>
  </si>
  <si>
    <t>Laksintya Haneswari</t>
  </si>
  <si>
    <t>Kulon Progo</t>
  </si>
  <si>
    <t>27 Septmb. 1996</t>
  </si>
  <si>
    <t>Perum Griya Kencana permai AVI/1 Argorejo Sedayu Sedayu Btl</t>
  </si>
  <si>
    <t>Biwara yuswantana</t>
  </si>
  <si>
    <t>Perum Griya Kencana permai A III/1 Sedayu</t>
  </si>
  <si>
    <t>DK 260</t>
  </si>
  <si>
    <t>Ludovicus Cakranuraga</t>
  </si>
  <si>
    <t>Perum Sedayu Permai C 108 Argorejo Sedayu Bantul</t>
  </si>
  <si>
    <t>SD Tarakanita Bumijo II Jetis Yk.</t>
  </si>
  <si>
    <t>Jl. Sindunegaran Bumijo Yk.</t>
  </si>
  <si>
    <t>Doctorandus Hieronymus Purwanta</t>
  </si>
  <si>
    <t>Perum Sedayu permai C 108 Argorejo Sedayu Bantul</t>
  </si>
  <si>
    <t>DK 047</t>
  </si>
  <si>
    <t>Mita Dwi Prastiwi</t>
  </si>
  <si>
    <t>3 Septmb. 1996</t>
  </si>
  <si>
    <t>Bakal dukuh Argodadi Sedayu Bantul</t>
  </si>
  <si>
    <t>SD N 2 Sungapan</t>
  </si>
  <si>
    <t>Bakal Argodadi Sedayu Bantul</t>
  </si>
  <si>
    <t>Sorya Cipto Prayoga</t>
  </si>
  <si>
    <t>Bakal Dukuh Argodadi Sedayu Bantul</t>
  </si>
  <si>
    <t>LK 048</t>
  </si>
  <si>
    <t>Mushadi Zuana</t>
  </si>
  <si>
    <t>14 Des. 1994</t>
  </si>
  <si>
    <t>Dagen Sumberahayu Moyudan Sleman</t>
  </si>
  <si>
    <t>SD N Moyudan Sleman</t>
  </si>
  <si>
    <t>Moyudan Sumberahayau Moyudan Sleman</t>
  </si>
  <si>
    <t>Slamet</t>
  </si>
  <si>
    <t>LK 047</t>
  </si>
  <si>
    <t>Nendra Yoga Satria</t>
  </si>
  <si>
    <t>Magelang</t>
  </si>
  <si>
    <t>20 Nov. 1996</t>
  </si>
  <si>
    <t>Gamol Rt 7/17 Balecatur Gamping Sleman</t>
  </si>
  <si>
    <t>Tri Bawono</t>
  </si>
  <si>
    <t>Gamol RT/RW 007/017 Balecatur Gamping Sleman</t>
  </si>
  <si>
    <t>LK 005</t>
  </si>
  <si>
    <t>Oki Rahmawati Subiyanto</t>
  </si>
  <si>
    <t>05 Septmb.1996</t>
  </si>
  <si>
    <t>Subiyanto</t>
  </si>
  <si>
    <t>DK 230</t>
  </si>
  <si>
    <t>Rachmad Afandi</t>
  </si>
  <si>
    <t>19 Novemb. 1995</t>
  </si>
  <si>
    <t>Nglarang Sidoarum Godean Sleman</t>
  </si>
  <si>
    <t>Puluhan Argomulyo Sedayu Bantul</t>
  </si>
  <si>
    <t>Samiyo</t>
  </si>
  <si>
    <t>Nglarang Sidoarum Godean Sleman RT 03 RW 11</t>
  </si>
  <si>
    <t>DK 065</t>
  </si>
  <si>
    <t>Ruth Vika Indah Nurani</t>
  </si>
  <si>
    <t>5 Februari 1996</t>
  </si>
  <si>
    <t>Perum Sedayu Permai Blok D 102 Argorejo Sedayu Bantul</t>
  </si>
  <si>
    <t>Sugeng Purnomo</t>
  </si>
  <si>
    <t>DK 061</t>
  </si>
  <si>
    <t>Ryan Pratama Bolley</t>
  </si>
  <si>
    <t>Bogor</t>
  </si>
  <si>
    <t>21 januari 1996</t>
  </si>
  <si>
    <t>Watu RT 01/16 Argomulyo Sedayu Bantul</t>
  </si>
  <si>
    <t>Alexander</t>
  </si>
  <si>
    <t>Tegar Octavianto</t>
  </si>
  <si>
    <t>Kulon progo</t>
  </si>
  <si>
    <t>11 Oktober 1996</t>
  </si>
  <si>
    <t>Plawonan RT 04 Argomulyo Sedayu Bantul</t>
  </si>
  <si>
    <t>Jaka Sutiarja</t>
  </si>
  <si>
    <t>Yosef Ivon Indra Pratitis</t>
  </si>
  <si>
    <t>21 Juni 1996</t>
  </si>
  <si>
    <t>Suwoto</t>
  </si>
  <si>
    <t>Laki2</t>
  </si>
  <si>
    <t>DK 068</t>
  </si>
  <si>
    <t>Adi Ristanto</t>
  </si>
  <si>
    <t>10 April 1996</t>
  </si>
  <si>
    <t>Plawon Argomulyo Sedayu Bantul</t>
  </si>
  <si>
    <t>Adi Sumarno alias Suratija</t>
  </si>
  <si>
    <t>Plawonan Argomulyo Sedayu Bantul</t>
  </si>
  <si>
    <t>DK 080</t>
  </si>
  <si>
    <t>Arfian A'an Sanubari</t>
  </si>
  <si>
    <t>2 Maret 1996</t>
  </si>
  <si>
    <t>Pedes RT 06 Argomulyo Sedayu Bantul</t>
  </si>
  <si>
    <t>Subari</t>
  </si>
  <si>
    <t>DK 161</t>
  </si>
  <si>
    <t>Ari Nurcahyo</t>
  </si>
  <si>
    <t>Gayam Argosari Sedayu Bantul</t>
  </si>
  <si>
    <t>DK132</t>
  </si>
  <si>
    <t>Arum Prabowo</t>
  </si>
  <si>
    <t>26 April 1996</t>
  </si>
  <si>
    <t>Raharjo Utomo</t>
  </si>
  <si>
    <t>DK 058</t>
  </si>
  <si>
    <t>Baskara Khairul Anam</t>
  </si>
  <si>
    <t>7 Februari 1996</t>
  </si>
  <si>
    <t>Sengon Madinan Argomulyo Sedayu Bantul</t>
  </si>
  <si>
    <t>Drs. Ery Widaryana</t>
  </si>
  <si>
    <t>Sengon Madina Argomulyo Sedayu Bantul</t>
  </si>
  <si>
    <t>DK 253</t>
  </si>
  <si>
    <t>Buyung Agus Setiawan</t>
  </si>
  <si>
    <t>18 Agustus 1996</t>
  </si>
  <si>
    <t>Kepuhan RT 12 Argorejo Sedayu Bantul</t>
  </si>
  <si>
    <t>Widodo Sutrisno</t>
  </si>
  <si>
    <t>DK 006</t>
  </si>
  <si>
    <t>Destanto Dwi Hastamida</t>
  </si>
  <si>
    <t>29 Des. 1995</t>
  </si>
  <si>
    <t>perum sedayu Blok A6/85 Sedayu bantul</t>
  </si>
  <si>
    <t>Joko Danuwasisa</t>
  </si>
  <si>
    <t>Perum Sedayu permai Blok a6/85 Argorejo Sedayu Bantul</t>
  </si>
  <si>
    <t>DK 231</t>
  </si>
  <si>
    <t>Dhimas Aji Wicaksana</t>
  </si>
  <si>
    <t>Purbalingga</t>
  </si>
  <si>
    <t>15 Mei 1996</t>
  </si>
  <si>
    <t>Perum Sedayu Permai A2/37 Argorejo Sedayu Bantul</t>
  </si>
  <si>
    <t>Ir. Setyo Utomo</t>
  </si>
  <si>
    <t>Perum Sedayu permai A2/37 Argorejo Sedayu bantul</t>
  </si>
  <si>
    <t>DK 041</t>
  </si>
  <si>
    <t>Eka Prasetya Pradana</t>
  </si>
  <si>
    <t>14 Septmb. 1996</t>
  </si>
  <si>
    <t>ngentak RT 67 Argorejo Sedayu Bantul</t>
  </si>
  <si>
    <t>Suwanto Bejo</t>
  </si>
  <si>
    <t>Ngentak RT 67 Argorejo Sedayu Bantul</t>
  </si>
  <si>
    <t>DK 116</t>
  </si>
  <si>
    <t>Fajar Winayu Hayati</t>
  </si>
  <si>
    <t>7 Agustus 1996</t>
  </si>
  <si>
    <t>Selogedong Argodadi Sedayu Bantul</t>
  </si>
  <si>
    <t>Wakimin</t>
  </si>
  <si>
    <t>DK 236</t>
  </si>
  <si>
    <t>Fendi Mardinawan</t>
  </si>
  <si>
    <t>29 Nov. 1996</t>
  </si>
  <si>
    <t>Tapen RT 15 Argosari Sedayu Bantul</t>
  </si>
  <si>
    <t>SD Muh. Argosari Sedayu</t>
  </si>
  <si>
    <t>Tapen Argosari Sedayu Bantul</t>
  </si>
  <si>
    <t>Sumaryanto</t>
  </si>
  <si>
    <t>DK 262</t>
  </si>
  <si>
    <t>Ferdiyantika Nur Ekawati</t>
  </si>
  <si>
    <t>Pajangan Triwidadi Pajangan Bantu</t>
  </si>
  <si>
    <t>SD Triwidadi Pajangan</t>
  </si>
  <si>
    <t>Pajangan Triwidadi Pajangan Bantul</t>
  </si>
  <si>
    <t>Sarjanta</t>
  </si>
  <si>
    <t>LK 050</t>
  </si>
  <si>
    <t>Guntur Wahyu Pamungkas</t>
  </si>
  <si>
    <t>22 Nop. 1995</t>
  </si>
  <si>
    <t>Gancahan VI Sidomulyo Godean sleman</t>
  </si>
  <si>
    <t>Gancahan VII Sidomulyo godean sleman</t>
  </si>
  <si>
    <t>Warto</t>
  </si>
  <si>
    <t>Gancahan VI sidomulyo Godean Sleman</t>
  </si>
  <si>
    <t>DK 194</t>
  </si>
  <si>
    <t>Hilda Prihati</t>
  </si>
  <si>
    <t>23 Januari 1996</t>
  </si>
  <si>
    <t>Bakal pokoh Argodadi Sedayu Bantul</t>
  </si>
  <si>
    <t>Ismiyati</t>
  </si>
  <si>
    <t>DK 176</t>
  </si>
  <si>
    <t>Isnaini Ambarwati</t>
  </si>
  <si>
    <t>25 Nov. 1994</t>
  </si>
  <si>
    <t>Pedes RT 05 Argomulyo Sedayu Bantul</t>
  </si>
  <si>
    <t>Suhartono</t>
  </si>
  <si>
    <t>DK131</t>
  </si>
  <si>
    <t>Joni Rudianto</t>
  </si>
  <si>
    <t>18 Januari 1996</t>
  </si>
  <si>
    <t>DK 067</t>
  </si>
  <si>
    <t>Kepin Kurniawansyah Bintoro</t>
  </si>
  <si>
    <t>30 April 1995</t>
  </si>
  <si>
    <t>Tukiran</t>
  </si>
  <si>
    <t>DK 013</t>
  </si>
  <si>
    <t>Muhamad Fajar</t>
  </si>
  <si>
    <t>11 Januari 1995</t>
  </si>
  <si>
    <t>Karanglo Argomulyo Sedayu Bantul</t>
  </si>
  <si>
    <t>Saryanto</t>
  </si>
  <si>
    <t>DK 151</t>
  </si>
  <si>
    <t>Nanda Andresta</t>
  </si>
  <si>
    <t>Yogyakarta</t>
  </si>
  <si>
    <t>31 Mei 1996</t>
  </si>
  <si>
    <t>Perum sedayu permai Blok D.16 Argorejo Sedayu Bantul</t>
  </si>
  <si>
    <t>SD Budi Mulia Dua Sedayu</t>
  </si>
  <si>
    <t>Kaliurang Argomulyo Sedayu Bantul</t>
  </si>
  <si>
    <t>Ahmad Nurdin</t>
  </si>
  <si>
    <t>Perum Sedayu Permai Blok D.16 Argorejo Sedayu Bantul</t>
  </si>
  <si>
    <t>DK 263</t>
  </si>
  <si>
    <t>Novita Fajar Setyarini</t>
  </si>
  <si>
    <t>19 Novemb. 1996</t>
  </si>
  <si>
    <t>Perum Sedayu permai D.126 Argorejo Sedayu Bantul</t>
  </si>
  <si>
    <t>SD Muh. Tegalrejo Yk.</t>
  </si>
  <si>
    <t>Jl. HOS Cokroaminoto TR III/415 Yk.</t>
  </si>
  <si>
    <t>Prasetyo Budi Santoso</t>
  </si>
  <si>
    <t>Perum Sedayu permai D 126 Argorejo Sedayu Bantul</t>
  </si>
  <si>
    <t>DK 195</t>
  </si>
  <si>
    <t>Nur Wahyu Astuti</t>
  </si>
  <si>
    <t>13 mei 1996</t>
  </si>
  <si>
    <t>Semampir Argorejo Sedayu Bantu</t>
  </si>
  <si>
    <t>Suraman</t>
  </si>
  <si>
    <t>Semampir Argorerjo Sedayu Bantul</t>
  </si>
  <si>
    <t>DK 111</t>
  </si>
  <si>
    <t>Nurhuda</t>
  </si>
  <si>
    <t>28 Juni 1995</t>
  </si>
  <si>
    <t>Sengon karang RT 02 Argomulyo Sedayu Bantul</t>
  </si>
  <si>
    <t>Ngadiwiyono</t>
  </si>
  <si>
    <t>Sengon karang Rt 02 Argomulyo Sedayu Bantul</t>
  </si>
  <si>
    <t>DK 155</t>
  </si>
  <si>
    <t>Purwa Setyo Nugrahanto</t>
  </si>
  <si>
    <t>3 Juli 1993</t>
  </si>
  <si>
    <t>Karangjati Argosari Sedayu Bantul</t>
  </si>
  <si>
    <t>Ari Sukapto</t>
  </si>
  <si>
    <t>Susukan Margokaton Seyegan Sleman</t>
  </si>
  <si>
    <t>DK 144</t>
  </si>
  <si>
    <t>Septa Ayu Wulandari</t>
  </si>
  <si>
    <t>17 Septmb. 1996</t>
  </si>
  <si>
    <t>Blabak Triwidadi Pajangan Bantul</t>
  </si>
  <si>
    <t>SD Guwo Pajangan</t>
  </si>
  <si>
    <t>Guwo Triwidadi Pajangan Bantul</t>
  </si>
  <si>
    <t>Veri Paryanto alias Veri</t>
  </si>
  <si>
    <t>DK 124</t>
  </si>
  <si>
    <t>Septiningsih</t>
  </si>
  <si>
    <t>Bunimin</t>
  </si>
  <si>
    <t>DK 226</t>
  </si>
  <si>
    <t>28 Mei 1996</t>
  </si>
  <si>
    <t>Giman</t>
  </si>
  <si>
    <t>DK 027</t>
  </si>
  <si>
    <t>Tisa Ardana</t>
  </si>
  <si>
    <t>5 Januari 1996</t>
  </si>
  <si>
    <t>Watu RT 8 Argomulyo Sedayu Bantul</t>
  </si>
  <si>
    <t>Watu RT 08 Argomulyo Sedayu Bantul</t>
  </si>
  <si>
    <t>DK 205</t>
  </si>
  <si>
    <t>Tri Endarwati</t>
  </si>
  <si>
    <t>12 Nov. 1994</t>
  </si>
  <si>
    <t>Adi Sutrisno</t>
  </si>
  <si>
    <t>DK 121</t>
  </si>
  <si>
    <t>Vicky Rahmawati</t>
  </si>
  <si>
    <t>9 Des. 1995</t>
  </si>
  <si>
    <t>Mujiyono</t>
  </si>
  <si>
    <t>DK 103</t>
  </si>
  <si>
    <t>Vita Setyaningsih</t>
  </si>
  <si>
    <t>8 Maret 1996</t>
  </si>
  <si>
    <t>Metes Argorejo Sedayu Bantul</t>
  </si>
  <si>
    <t>Purnomo</t>
  </si>
  <si>
    <t>Nida Fauziah Nasrhori</t>
  </si>
  <si>
    <t>DK 198</t>
  </si>
  <si>
    <t>Aisah Lestari</t>
  </si>
  <si>
    <t>30 Novmb. 1996</t>
  </si>
  <si>
    <t>Bambang Sayekti</t>
  </si>
  <si>
    <t>DK 189</t>
  </si>
  <si>
    <t>Aldila Septiana Saputri</t>
  </si>
  <si>
    <t>20 Septmb. 1996</t>
  </si>
  <si>
    <t>Bandut lor Argorejo Sedayu Bantul</t>
  </si>
  <si>
    <t>Slamet Sumarno</t>
  </si>
  <si>
    <t>DK 015</t>
  </si>
  <si>
    <t>Amellya Yulynawati</t>
  </si>
  <si>
    <t>16 Juli 1996</t>
  </si>
  <si>
    <t>Sengon Madinan RT 04 Argomulyo Sedayu Bantul</t>
  </si>
  <si>
    <t>Warsutadi</t>
  </si>
  <si>
    <t>DK 177</t>
  </si>
  <si>
    <t>Amien Wikhayah</t>
  </si>
  <si>
    <t>5 Juni 1996</t>
  </si>
  <si>
    <t>Srontakan Argomulyo Sedayu Bantul</t>
  </si>
  <si>
    <t>Widarta, Sarjana Ekonomi</t>
  </si>
  <si>
    <t>DK 017</t>
  </si>
  <si>
    <t>Andika Kusuma Pamungkas</t>
  </si>
  <si>
    <t>7 Septembr.1996</t>
  </si>
  <si>
    <t>Perum Sedayu Permai Blok C No.15 Sedayu Bantul</t>
  </si>
  <si>
    <t>Ir. Parji</t>
  </si>
  <si>
    <t>Perum Sedayu Permai Blok C No. 15 Sedayu Bantul</t>
  </si>
  <si>
    <t>DK 063</t>
  </si>
  <si>
    <t>Aprillia Laksita Dhvany</t>
  </si>
  <si>
    <t>28 April 1996</t>
  </si>
  <si>
    <t>Heru Purwoko</t>
  </si>
  <si>
    <t>LK 026</t>
  </si>
  <si>
    <t>Aria Purnomo</t>
  </si>
  <si>
    <t>12 Januari 1996</t>
  </si>
  <si>
    <t>Supario</t>
  </si>
  <si>
    <t>DK 044</t>
  </si>
  <si>
    <t>Arif Usman</t>
  </si>
  <si>
    <t>27 Januari 1996</t>
  </si>
  <si>
    <t>Tukijo</t>
  </si>
  <si>
    <t>DK 018</t>
  </si>
  <si>
    <t>Dana Rizki</t>
  </si>
  <si>
    <t>5 Oktober 1996</t>
  </si>
  <si>
    <t>Surobayan RT 03 Argomulyo Sedayu Bantul</t>
  </si>
  <si>
    <t>Widiyanto</t>
  </si>
  <si>
    <t>DK 143</t>
  </si>
  <si>
    <t>Dian Dwi Kurniasari</t>
  </si>
  <si>
    <t>10 Sept. 1996</t>
  </si>
  <si>
    <t>Sri Wahyuni</t>
  </si>
  <si>
    <t>DK 083</t>
  </si>
  <si>
    <t>Dwi Fikyariyanto</t>
  </si>
  <si>
    <t>31 januari 1995</t>
  </si>
  <si>
    <t>Gondok Argosari Sedayu Bantul</t>
  </si>
  <si>
    <t>Jemeri</t>
  </si>
  <si>
    <t>DK 140</t>
  </si>
  <si>
    <t>25 Juni 1996</t>
  </si>
  <si>
    <t>Poniman</t>
  </si>
  <si>
    <t>DK 055</t>
  </si>
  <si>
    <t>Edwin Wahyu Nurcahyo</t>
  </si>
  <si>
    <t>26 Maret 1996</t>
  </si>
  <si>
    <t>Suharman</t>
  </si>
  <si>
    <t>DK 060</t>
  </si>
  <si>
    <t>Eko Prastiyo</t>
  </si>
  <si>
    <t>1 Mei 1996</t>
  </si>
  <si>
    <t>Polaman Argorejo Sedayu Bantul</t>
  </si>
  <si>
    <t>SD n Krapyak Sedayu</t>
  </si>
  <si>
    <t>DK 003</t>
  </si>
  <si>
    <t>Faishal Saleh Nur Ikhsan</t>
  </si>
  <si>
    <t>19 Juni 1995</t>
  </si>
  <si>
    <t>SD N Brongkol Sedayu</t>
  </si>
  <si>
    <t>Sagus Sudjadi</t>
  </si>
  <si>
    <t>DK 102</t>
  </si>
  <si>
    <t>Fitri Ambarwati</t>
  </si>
  <si>
    <t>10 Februari 1996</t>
  </si>
  <si>
    <t>Wagiman</t>
  </si>
  <si>
    <t>DK 056</t>
  </si>
  <si>
    <t>Fitri Nurlitasari</t>
  </si>
  <si>
    <t>7 Maret 1996</t>
  </si>
  <si>
    <t xml:space="preserve">Sarman </t>
  </si>
  <si>
    <t>DK 250</t>
  </si>
  <si>
    <t>Hera Maulita</t>
  </si>
  <si>
    <t>13 Agustus 1996</t>
  </si>
  <si>
    <t>Suharyono</t>
  </si>
  <si>
    <t>DK 171</t>
  </si>
  <si>
    <t>Humam Arif Juni Atmoko</t>
  </si>
  <si>
    <t>30 Juni 1996</t>
  </si>
  <si>
    <t>Warsoharjono</t>
  </si>
  <si>
    <t>DK 202</t>
  </si>
  <si>
    <t>Nur Alifah Meira Harianti</t>
  </si>
  <si>
    <t>Wakijan</t>
  </si>
  <si>
    <t>DK 136</t>
  </si>
  <si>
    <t>Oktavia Emansari</t>
  </si>
  <si>
    <t>10 Oktober 1995</t>
  </si>
  <si>
    <t>Panggang RT 07 Argomulyo Sedayu Bantul</t>
  </si>
  <si>
    <t>Suharjono</t>
  </si>
  <si>
    <t>DK 042</t>
  </si>
  <si>
    <t>Pandu Suryo Saputro</t>
  </si>
  <si>
    <t>6 Mei 1996</t>
  </si>
  <si>
    <t>Watu Argomulyo Sedayu Bantul</t>
  </si>
  <si>
    <t>DK 166</t>
  </si>
  <si>
    <t>Ristanto</t>
  </si>
  <si>
    <t>23 Novemb. 1994</t>
  </si>
  <si>
    <t>Suratimin</t>
  </si>
  <si>
    <t>DK 210</t>
  </si>
  <si>
    <t>Roma Fitrianto</t>
  </si>
  <si>
    <t>13 Februa. 1996</t>
  </si>
  <si>
    <t>kepuhan Argorejo Sedayu Bantul</t>
  </si>
  <si>
    <t>Wandi Subekti</t>
  </si>
  <si>
    <t>Kepuhan Argorejo Sedayu Bantul</t>
  </si>
  <si>
    <t>DK 101</t>
  </si>
  <si>
    <t>Septianingsih</t>
  </si>
  <si>
    <t>11 Septmb. 1995</t>
  </si>
  <si>
    <t>Sunardi</t>
  </si>
  <si>
    <t>DK 127</t>
  </si>
  <si>
    <t>Suhadak Dwi Nugroho</t>
  </si>
  <si>
    <t>8 Agustus 1995</t>
  </si>
  <si>
    <t>Pedusan Argosari Sedayu Bantul</t>
  </si>
  <si>
    <t>Kamijo</t>
  </si>
  <si>
    <t>DK 142</t>
  </si>
  <si>
    <t>Tri Ardianto</t>
  </si>
  <si>
    <t>12 April 1994</t>
  </si>
  <si>
    <t>Adi Wiyono alias Sagimin</t>
  </si>
  <si>
    <t>DK 170</t>
  </si>
  <si>
    <t>Tri Hutomo Aprilianto</t>
  </si>
  <si>
    <t>9 April 1994</t>
  </si>
  <si>
    <t>DK 199</t>
  </si>
  <si>
    <t>Vikyarianti</t>
  </si>
  <si>
    <t>17 Oktober 1996</t>
  </si>
  <si>
    <t>Sarmidi</t>
  </si>
  <si>
    <t>DK 197</t>
  </si>
  <si>
    <t>Vita Wahyuning Tyas</t>
  </si>
  <si>
    <t>5 Septmb. 1996</t>
  </si>
  <si>
    <t>Nanggul Triwidadi Pajangan Bantul</t>
  </si>
  <si>
    <t>Yulistiyanto</t>
  </si>
  <si>
    <t>30 Juli 1995</t>
  </si>
  <si>
    <t>Pereng Wetan Argorejo Sedayu Bantul</t>
  </si>
  <si>
    <t>SD n Bandut</t>
  </si>
  <si>
    <t>Kuryadi</t>
  </si>
  <si>
    <t>Pereng wetan Argorejo Sedayu Bantul</t>
  </si>
  <si>
    <t>DK 235</t>
  </si>
  <si>
    <t>Abdul Aziz Prilian</t>
  </si>
  <si>
    <t>Kebumen</t>
  </si>
  <si>
    <t>14 Agustus 1996</t>
  </si>
  <si>
    <t>Samben RT 03 Argomulyo Sedayu Bntul</t>
  </si>
  <si>
    <t>Supriyanta</t>
  </si>
  <si>
    <t>Samben RT 3 Argomulyo Sedayu Bntul</t>
  </si>
  <si>
    <t>DK 225</t>
  </si>
  <si>
    <t>Ade Zuliansyah</t>
  </si>
  <si>
    <t>7 Juli 1996</t>
  </si>
  <si>
    <t>Puluhan RT 07 Argomulyo Sedayu Bantul</t>
  </si>
  <si>
    <t>SD N Brongkol Godean</t>
  </si>
  <si>
    <t>Subakri</t>
  </si>
  <si>
    <t>DK 109</t>
  </si>
  <si>
    <t>Afan Falendra Taftian</t>
  </si>
  <si>
    <t>Salatiga</t>
  </si>
  <si>
    <t>17 Maret 1996</t>
  </si>
  <si>
    <t>Perum Taman Sedayu K-1B Argorejo Sedayu Bantul</t>
  </si>
  <si>
    <t>Imam Kusnadi</t>
  </si>
  <si>
    <t>DK 169</t>
  </si>
  <si>
    <t>Aji Setiawan</t>
  </si>
  <si>
    <t>DK 118</t>
  </si>
  <si>
    <t>Andita Yulianti</t>
  </si>
  <si>
    <t>11 Juli 1996</t>
  </si>
  <si>
    <t>Sutarwaji</t>
  </si>
  <si>
    <t>DK 100</t>
  </si>
  <si>
    <t>Anita Cahya Wulandari</t>
  </si>
  <si>
    <t>2 April 1996</t>
  </si>
  <si>
    <t>Turyanto</t>
  </si>
  <si>
    <t>DK 251</t>
  </si>
  <si>
    <t>Atik Dwi Manggala</t>
  </si>
  <si>
    <t>5 Septmb. 1995</t>
  </si>
  <si>
    <t>gunung Mindi Argosari Sedayu Bantul</t>
  </si>
  <si>
    <t>Sukardi</t>
  </si>
  <si>
    <t>DK 193</t>
  </si>
  <si>
    <t>Aviant Revanda</t>
  </si>
  <si>
    <t>2 Mei 1996</t>
  </si>
  <si>
    <t>Perum GKP C II No. 18 Argorejo Sedayu Bantul</t>
  </si>
  <si>
    <t>Totok Jawoto</t>
  </si>
  <si>
    <t>DK 153</t>
  </si>
  <si>
    <t>Dani Pamungkas</t>
  </si>
  <si>
    <t>Sidoarjo</t>
  </si>
  <si>
    <t>29 Februari 1996</t>
  </si>
  <si>
    <t>Triyana</t>
  </si>
  <si>
    <t>DK 206</t>
  </si>
  <si>
    <t>Dwi Octafiarina Angraita</t>
  </si>
  <si>
    <t>9 Oktober 1996</t>
  </si>
  <si>
    <t>Wahyono</t>
  </si>
  <si>
    <t>DK 249</t>
  </si>
  <si>
    <t>Hayatun Indah Iswara</t>
  </si>
  <si>
    <t>11 Agustus 1996</t>
  </si>
  <si>
    <t>Sungkono</t>
  </si>
  <si>
    <t>DK 025</t>
  </si>
  <si>
    <t>Ikhsan Kurnia Kusdaryanta</t>
  </si>
  <si>
    <t>Watu RT 4 Argomulyo Sedayu Bantul</t>
  </si>
  <si>
    <t>Bambang Kusdaryanta</t>
  </si>
  <si>
    <t>Watu Rt 4 Argomulyo Sedayu Bantul</t>
  </si>
  <si>
    <t>DK 213</t>
  </si>
  <si>
    <t>Ilham Ismail</t>
  </si>
  <si>
    <t>Sumedang</t>
  </si>
  <si>
    <t>Senowo RT 20 Argorejo Sedayu Bantul</t>
  </si>
  <si>
    <t>DK 159</t>
  </si>
  <si>
    <t>Irvan Ginanjar</t>
  </si>
  <si>
    <t>28 Mei 1994</t>
  </si>
  <si>
    <t>Sidiq Riyanto</t>
  </si>
  <si>
    <t>DK 037</t>
  </si>
  <si>
    <t>Jordan Istuputra</t>
  </si>
  <si>
    <t>Pati</t>
  </si>
  <si>
    <t>17 Juni 1996</t>
  </si>
  <si>
    <t>Permu Sedayu Permai Blok A2/28 Argorejo Sedayu Bantul</t>
  </si>
  <si>
    <t>Perum Sedayu Permai Blok A2/28 Argorejo Sedayu Bantul</t>
  </si>
  <si>
    <t>DK 084</t>
  </si>
  <si>
    <t>Joshoa Damar Waskita</t>
  </si>
  <si>
    <t>20 Oktober 1996</t>
  </si>
  <si>
    <t>Priyantoro</t>
  </si>
  <si>
    <t>DK 180</t>
  </si>
  <si>
    <t>Miftahul Hasan</t>
  </si>
  <si>
    <t>25 Maret 1997</t>
  </si>
  <si>
    <t>Rakidi, S.Pd.</t>
  </si>
  <si>
    <t>DK 082</t>
  </si>
  <si>
    <t>Muhamad Slamet Rohmadi</t>
  </si>
  <si>
    <t>6 Februari 1995</t>
  </si>
  <si>
    <t>Nardi Utomo</t>
  </si>
  <si>
    <t>DK 077</t>
  </si>
  <si>
    <t>Muhammad Ardian Rizaldy Azhar</t>
  </si>
  <si>
    <t>Klaten</t>
  </si>
  <si>
    <t>12 April 1996</t>
  </si>
  <si>
    <t>Perum Sedayu permai Blok C-83 Argorejo Sedayu Bantul</t>
  </si>
  <si>
    <t>Warsito Widodo</t>
  </si>
  <si>
    <t>DK 050</t>
  </si>
  <si>
    <t>Norlia Astuti</t>
  </si>
  <si>
    <t>22 Nov. 1994</t>
  </si>
  <si>
    <t>Boimin</t>
  </si>
  <si>
    <t>DK 120</t>
  </si>
  <si>
    <t>Novita Kumalajati</t>
  </si>
  <si>
    <t>15 Nombr. 1995</t>
  </si>
  <si>
    <t>DK 246</t>
  </si>
  <si>
    <t xml:space="preserve">Pramusinto </t>
  </si>
  <si>
    <t>29 Nombr. 1995</t>
  </si>
  <si>
    <t>Ngadino</t>
  </si>
  <si>
    <t>DK 239</t>
  </si>
  <si>
    <t xml:space="preserve">Puput Yeni Puspitasari </t>
  </si>
  <si>
    <t>24 Juli 1996</t>
  </si>
  <si>
    <t>Surobayan Rt 02 Argomulyo Sedayu Bantul</t>
  </si>
  <si>
    <t>Sarijan</t>
  </si>
  <si>
    <t>Surobayan RT 02 Argomulyo Sedayu Bantul</t>
  </si>
  <si>
    <t>DK 248</t>
  </si>
  <si>
    <t>Risa Putri Anggraeni</t>
  </si>
  <si>
    <t>Perum Sedayu Permai B2/94 Argorejo Sedayu Bantul</t>
  </si>
  <si>
    <t>Agus Supriyono</t>
  </si>
  <si>
    <t>Perum Sedayu Permai Blok B2/94 Argorejo Sedayu Bantul</t>
  </si>
  <si>
    <t>DK 158</t>
  </si>
  <si>
    <t>Riska Agustin</t>
  </si>
  <si>
    <t>Sudiyono</t>
  </si>
  <si>
    <t>DK 062</t>
  </si>
  <si>
    <t>Siti Karyiyah</t>
  </si>
  <si>
    <t>15 Des. 1995</t>
  </si>
  <si>
    <t>Sukarno</t>
  </si>
  <si>
    <t>DK 245</t>
  </si>
  <si>
    <t>Sulistio Nugroho</t>
  </si>
  <si>
    <t>19 Oktober 1996</t>
  </si>
  <si>
    <t>DK 113</t>
  </si>
  <si>
    <t>Sustiawan</t>
  </si>
  <si>
    <t>10 Sept. 1994</t>
  </si>
  <si>
    <t>Boniman</t>
  </si>
  <si>
    <t>DK 238</t>
  </si>
  <si>
    <t>Tamzizul Albani</t>
  </si>
  <si>
    <t>Brongkol Sidomulyo Godean Sleman</t>
  </si>
  <si>
    <t>Guntur Hartono</t>
  </si>
  <si>
    <t>DK 234</t>
  </si>
  <si>
    <t>Yeni Apriliyanti</t>
  </si>
  <si>
    <t>Suhadi</t>
  </si>
  <si>
    <t>RIZKA DWI NUGROHO</t>
  </si>
  <si>
    <t>DK 046</t>
  </si>
  <si>
    <t>Afriska Diatama</t>
  </si>
  <si>
    <t>4 Mei 1996</t>
  </si>
  <si>
    <t>SD N Pendulan Moyudan</t>
  </si>
  <si>
    <t>Tiwir Sumbersari Moyudan Sleman</t>
  </si>
  <si>
    <t>Sardi</t>
  </si>
  <si>
    <t>DK 227</t>
  </si>
  <si>
    <t>Alzena Wandha Putri</t>
  </si>
  <si>
    <t>15 Septmb. 1996</t>
  </si>
  <si>
    <t>Surobayan Rt 7 Argomulyo Sedayu Bantul</t>
  </si>
  <si>
    <t>Insinyur Kurnia gunawan</t>
  </si>
  <si>
    <t>Surobayan RT 7 Argomulyo Sedayu Bantul</t>
  </si>
  <si>
    <t>DK 157</t>
  </si>
  <si>
    <t>Andi Ryan Kusuma</t>
  </si>
  <si>
    <t>16 Septmb. 1995</t>
  </si>
  <si>
    <t>Jumadi</t>
  </si>
  <si>
    <t>DK 165</t>
  </si>
  <si>
    <t>Andika Eka Putra</t>
  </si>
  <si>
    <t>28 Maret 1996</t>
  </si>
  <si>
    <t>SD N 1 Sungapan</t>
  </si>
  <si>
    <t>Suharno</t>
  </si>
  <si>
    <t>DK 059</t>
  </si>
  <si>
    <t>Andriyanto</t>
  </si>
  <si>
    <t>25 Juli 1996</t>
  </si>
  <si>
    <t>Kemusuk kidul RT 03/06 Argomulyo Sedayu Bantul</t>
  </si>
  <si>
    <t>Antoko</t>
  </si>
  <si>
    <t>Kemusuk kidul Rt 03/06 Argomulyo Sedayu</t>
  </si>
  <si>
    <t>LP 003</t>
  </si>
  <si>
    <t>28 Januari 1997</t>
  </si>
  <si>
    <t>Kalakan Argorejo Sedayu Bantul</t>
  </si>
  <si>
    <t>SD N Beji 5 Beji Depok</t>
  </si>
  <si>
    <t>jl. Pakis no. 1 Depok utara Depok</t>
  </si>
  <si>
    <t>LP</t>
  </si>
  <si>
    <t>Puryanto</t>
  </si>
  <si>
    <t>DK086</t>
  </si>
  <si>
    <t>Delian Nur Fitriani</t>
  </si>
  <si>
    <t>4 Des. 1996</t>
  </si>
  <si>
    <t>Kemusuk lor Rt 05 Argomulyo Sedayu Bantul</t>
  </si>
  <si>
    <t>Djoniranto</t>
  </si>
  <si>
    <t>Kemusuk lor RT 05 Argomulyo Sedayu Bantul</t>
  </si>
  <si>
    <t>LK 014</t>
  </si>
  <si>
    <t>Dewi Rizzky Mutiarasari</t>
  </si>
  <si>
    <t>5 Des. 1996</t>
  </si>
  <si>
    <t>Djaka Suprijanto</t>
  </si>
  <si>
    <t>DK 237</t>
  </si>
  <si>
    <t>Fajar Ardianto</t>
  </si>
  <si>
    <t>22 januari 1996</t>
  </si>
  <si>
    <t>Juwanto</t>
  </si>
  <si>
    <t>DK 218</t>
  </si>
  <si>
    <t>Fajar Yulianto</t>
  </si>
  <si>
    <t>12 Juli 1996</t>
  </si>
  <si>
    <t>Perum Taman Sedayu Bok M 7 Metes Argorejo Sedayu Bantul</t>
  </si>
  <si>
    <t>Sarjono</t>
  </si>
  <si>
    <t>Perum Taman Sedayu Permai Blok M 7 Argorejo Sedayu Bantul</t>
  </si>
  <si>
    <t>LK 002</t>
  </si>
  <si>
    <t>Fernando Satria Pratama</t>
  </si>
  <si>
    <t>28 Nov. 1996</t>
  </si>
  <si>
    <t>Blendung Sumbersari Moyudan Sleman</t>
  </si>
  <si>
    <t>Sukemi</t>
  </si>
  <si>
    <t>DK 255</t>
  </si>
  <si>
    <t>Foronanda Pratama</t>
  </si>
  <si>
    <t>22 Nov. 1995</t>
  </si>
  <si>
    <t>Perum Griya Kencana Permai A2/6 Argorejo Sedayu Bantul</t>
  </si>
  <si>
    <t>Didik Ardianto</t>
  </si>
  <si>
    <t>Perum Griya Kencana permai A2/6 Argorejo Sedayu Bantul</t>
  </si>
  <si>
    <t>DK 243</t>
  </si>
  <si>
    <t>Godean Sleman</t>
  </si>
  <si>
    <t>Rahmat Kartolo</t>
  </si>
  <si>
    <t>DK 256</t>
  </si>
  <si>
    <t>Mikima Septiana</t>
  </si>
  <si>
    <t>2 Septmb. 1995</t>
  </si>
  <si>
    <t>Perum Sedayu Permai A1/19 Argorejo Sedayu Bantul</t>
  </si>
  <si>
    <t>Drs. Syachruddin</t>
  </si>
  <si>
    <t>DK 122</t>
  </si>
  <si>
    <t>Muhammad Fiqra Khareza</t>
  </si>
  <si>
    <t>Eka Maryanta</t>
  </si>
  <si>
    <t>DK 021</t>
  </si>
  <si>
    <t>Nuraini</t>
  </si>
  <si>
    <t>6 Januari 1997</t>
  </si>
  <si>
    <t>Marijo</t>
  </si>
  <si>
    <t>DK 201</t>
  </si>
  <si>
    <t>Okta Minnudin</t>
  </si>
  <si>
    <t>16 Oktober 1996</t>
  </si>
  <si>
    <t>Perum Sedayu permai Blok C.1 Argorejo Sedayu Bantul</t>
  </si>
  <si>
    <t>Uddi Yulianto</t>
  </si>
  <si>
    <t>Perum Sedayu Permai Blok C.1 Argorejo Sedayu Bantul</t>
  </si>
  <si>
    <t>DK 014</t>
  </si>
  <si>
    <t>Onida Rhimbi Tanira</t>
  </si>
  <si>
    <t>Sagimin</t>
  </si>
  <si>
    <t>DK110</t>
  </si>
  <si>
    <t>Priyo Gunarto</t>
  </si>
  <si>
    <t>Sengon Karang Rt 1 Argomulyo Sedayu Bantul</t>
  </si>
  <si>
    <t>Raden Agus Surachmad</t>
  </si>
  <si>
    <t>Sengonkarang RT 01 Argomulyo Sedayu Bantul</t>
  </si>
  <si>
    <t>DK 173</t>
  </si>
  <si>
    <t>Raden Bagus Satrio Dwi Purnomo</t>
  </si>
  <si>
    <t>Lampung</t>
  </si>
  <si>
    <t>4 Juli 1996</t>
  </si>
  <si>
    <t>Panggang RT 09 Argomulyo Sedayu Bantul</t>
  </si>
  <si>
    <t>Suseno</t>
  </si>
  <si>
    <t>Rais Ridzo</t>
  </si>
  <si>
    <t>19 Juli 1996</t>
  </si>
  <si>
    <t>Jurug RT 44, Argosari, Sedayu, Bantul</t>
  </si>
  <si>
    <t>SD n Sedayu 2</t>
  </si>
  <si>
    <t>DK 045</t>
  </si>
  <si>
    <t>Rini Utami</t>
  </si>
  <si>
    <t>3 Januari 1997</t>
  </si>
  <si>
    <t>Perengkulon RT 11 Kepuhan Argorejo Sedayu Bantul</t>
  </si>
  <si>
    <t>LK 008</t>
  </si>
  <si>
    <t>Rismala Oktaviana</t>
  </si>
  <si>
    <t>Ujung Pandang</t>
  </si>
  <si>
    <t>08 Oktober 1995</t>
  </si>
  <si>
    <t>Perum Griya Kencana permai Blok D1 No. 17 Argorejo Sedayu Bantul</t>
  </si>
  <si>
    <t>SD N Mejing 2 Gamping</t>
  </si>
  <si>
    <t>Gamping Sleman</t>
  </si>
  <si>
    <t>Erwin Burhanuddin, S.IP</t>
  </si>
  <si>
    <t>Griya Kencana Permai Blok D1 no. 17 argorejo Sedayu</t>
  </si>
  <si>
    <t>DK 049</t>
  </si>
  <si>
    <t>Riyani</t>
  </si>
  <si>
    <t>25 Nov. 1995</t>
  </si>
  <si>
    <t>Mardi utomo</t>
  </si>
  <si>
    <t>DK 071</t>
  </si>
  <si>
    <t>Shinta Yulianti Wahyuningtyas</t>
  </si>
  <si>
    <t>19 Juli 1997</t>
  </si>
  <si>
    <t xml:space="preserve">Tegalsari Argomulyo Sedayu Bantul </t>
  </si>
  <si>
    <t>SD N Nglahar Moyudan</t>
  </si>
  <si>
    <t>Menulis Sumbersari Moyudan Sleman</t>
  </si>
  <si>
    <t>Tegalsari Argomulyo Sedayu Bantul</t>
  </si>
  <si>
    <t>DK 138</t>
  </si>
  <si>
    <t>Siti Avi Miliantari</t>
  </si>
  <si>
    <t>28 Agustus 1995</t>
  </si>
  <si>
    <t>Perum Sedayu permai C.80 Argorejo sedayu Bantul</t>
  </si>
  <si>
    <t>Sutrisna</t>
  </si>
  <si>
    <t>Perum Sedayu permai C.80 Argorejo Sedayu Bantul</t>
  </si>
  <si>
    <t>DK 156</t>
  </si>
  <si>
    <t>Ulfa Syarifah</t>
  </si>
  <si>
    <t>28 Oktober 1995</t>
  </si>
  <si>
    <t>Ir. Tri Mulyadi</t>
  </si>
  <si>
    <t>DK 069</t>
  </si>
  <si>
    <t>Wahid Mulyarasid</t>
  </si>
  <si>
    <t>Tasikmalaya</t>
  </si>
  <si>
    <t>12 Mei 1996</t>
  </si>
  <si>
    <t>DK 123</t>
  </si>
  <si>
    <t>Wahyu Gunawan</t>
  </si>
  <si>
    <t>8 Juni 1996</t>
  </si>
  <si>
    <t>Sukoharjo Argodadi Sedayu Bantul</t>
  </si>
  <si>
    <t>Wardi</t>
  </si>
  <si>
    <t>DK 052</t>
  </si>
  <si>
    <t>Yeni Farida</t>
  </si>
  <si>
    <t>10 Oktober 1996</t>
  </si>
  <si>
    <t>Watu Argomulyo no. 74 RT 04 RW 17 Sedayu Bantul</t>
  </si>
  <si>
    <t>Ir. Riskan Wahyudi</t>
  </si>
  <si>
    <t>Watu Argomulyo No.74 RT 04 RW 17 Sedayu Bantul</t>
  </si>
  <si>
    <t>ADHITYA PUTRA UTAMA</t>
  </si>
  <si>
    <t>DAFTAR KLAS 9A</t>
  </si>
  <si>
    <t>DAFTAR KLAS 9B</t>
  </si>
  <si>
    <t>DAFTAR KLAS 9C</t>
  </si>
  <si>
    <t>DAFTAR KLAS 9D</t>
  </si>
  <si>
    <t>DAFTAR KLAS 9E</t>
  </si>
  <si>
    <t>DAFTAR KLAS 9F</t>
  </si>
  <si>
    <t>ADITYA WAHYU SAPUTRA</t>
  </si>
  <si>
    <t>AGUNG FAJAR FEBRIYANTO</t>
  </si>
  <si>
    <t>ANA NURAINI</t>
  </si>
  <si>
    <t>ANGGUN AGUSTIA PUSPACAHYARANI</t>
  </si>
  <si>
    <t>ANNISA HINDUN NARULITA</t>
  </si>
  <si>
    <t>BENI RIYADI</t>
  </si>
  <si>
    <t>DEFI KURNIA WATI</t>
  </si>
  <si>
    <t>DHIMAS LANGGENG GUMELAR</t>
  </si>
  <si>
    <t>DIAN PANGESTI</t>
  </si>
  <si>
    <t>DIAN RIZZKY AISYARI</t>
  </si>
  <si>
    <t>DIANA FITRI WIDIYANI</t>
  </si>
  <si>
    <t>DIANA OKTAVIA</t>
  </si>
  <si>
    <t>DUWI ASTUTI</t>
  </si>
  <si>
    <t>FAJAR HAIFANI YAHYA</t>
  </si>
  <si>
    <t>FATMAWATI TRI TUWUHINGTYAS</t>
  </si>
  <si>
    <t>HANIFAH NUR'AZIZAH</t>
  </si>
  <si>
    <t>HERI MARYANTO</t>
  </si>
  <si>
    <t>HIDAYAHTI WIDYASTUTI</t>
  </si>
  <si>
    <t>KARTIKA OKTAVIANI</t>
  </si>
  <si>
    <t>LATIEV MOHAMMAD KHADAVIE</t>
  </si>
  <si>
    <t>NISWATUN KHASANAH</t>
  </si>
  <si>
    <t>NURRAINI DEWI</t>
  </si>
  <si>
    <t>NURUL AGUSTIN</t>
  </si>
  <si>
    <t>RATRI SRI NURROHMAH</t>
  </si>
  <si>
    <t>RONA SARI ROKHMAN</t>
  </si>
  <si>
    <t>SAE SAHBANI</t>
  </si>
  <si>
    <t>SRI LESTARI</t>
  </si>
  <si>
    <t>WIDIASTUTI</t>
  </si>
  <si>
    <t>WIDYAWANTI</t>
  </si>
  <si>
    <t>YUZARK GUMINTANG</t>
  </si>
  <si>
    <t>No</t>
  </si>
  <si>
    <t>DAFTAR KLAS 9G</t>
  </si>
  <si>
    <t>TAHUN PELAJARAN 2010/2011</t>
  </si>
  <si>
    <t>SMP Negeri 1 Sedayu , Bantul</t>
  </si>
  <si>
    <r>
      <t xml:space="preserve">No. </t>
    </r>
    <r>
      <rPr>
        <b/>
        <sz val="9"/>
        <color indexed="8"/>
        <rFont val="Arial"/>
        <family val="2"/>
      </rPr>
      <t>urut</t>
    </r>
  </si>
  <si>
    <t>No. Induk</t>
  </si>
  <si>
    <t>No Pend</t>
  </si>
  <si>
    <r>
      <t>No</t>
    </r>
    <r>
      <rPr>
        <b/>
        <sz val="10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Induk</t>
    </r>
  </si>
  <si>
    <t>Asal Kelas</t>
  </si>
  <si>
    <t>Nama Siswa</t>
  </si>
  <si>
    <t>Tempat/Tgl Lahir</t>
  </si>
  <si>
    <t>Alamat di Yogyakarta</t>
  </si>
  <si>
    <t>Agama</t>
  </si>
  <si>
    <t>DK059</t>
  </si>
  <si>
    <t>VII A</t>
  </si>
  <si>
    <t>ADIMAS BAHARI FITRANTO</t>
  </si>
  <si>
    <t>Bantul/10 Feb 1997</t>
  </si>
  <si>
    <t>Surobayan, Argomulyo, Sedayu, Bantul</t>
  </si>
  <si>
    <t>DK078</t>
  </si>
  <si>
    <t>AGUNG DWI WICAKSONO</t>
  </si>
  <si>
    <t>Bandung/5 April 1997</t>
  </si>
  <si>
    <t>Senowo, Argoejo, Sedayu, Bantul</t>
  </si>
  <si>
    <t>LK039</t>
  </si>
  <si>
    <t>ALFIAN AKMAL PRADITYA</t>
  </si>
  <si>
    <t>Bantul/22 Sept 1996</t>
  </si>
  <si>
    <t>Blendung, Sumbersari, Moyudan, Sleman</t>
  </si>
  <si>
    <t>Katholik</t>
  </si>
  <si>
    <t>DK002</t>
  </si>
  <si>
    <t>ANDRI SAPUTRA RAHAYU</t>
  </si>
  <si>
    <t>Bantul/10 Agust 1997</t>
  </si>
  <si>
    <t>Jaten, Argosari, Sedayu, Bantul</t>
  </si>
  <si>
    <t>DK173</t>
  </si>
  <si>
    <t>ANGGIT WAHYU PRADANA</t>
  </si>
  <si>
    <t>Bantul/9 Des 1997</t>
  </si>
  <si>
    <t>Panggang, Argomulyo Sedayu Bantul</t>
  </si>
  <si>
    <t>LK026</t>
  </si>
  <si>
    <t>ANISAH NUR HIDAYAH</t>
  </si>
  <si>
    <t>Sleman/21 Mei 1997</t>
  </si>
  <si>
    <t>Gamol, Balecatur, Gamping, Sleman</t>
  </si>
  <si>
    <t>DK084</t>
  </si>
  <si>
    <t>ANTO SETIAWAN</t>
  </si>
  <si>
    <t>Bantul/28 Mei 1997</t>
  </si>
  <si>
    <t>Kepuhan, Argorejo, Sedayu, Bantul</t>
  </si>
  <si>
    <t>DK143</t>
  </si>
  <si>
    <t>AZKA RAHMADHANTI DYANI</t>
  </si>
  <si>
    <t>Kebumen/7 Feb 1997</t>
  </si>
  <si>
    <t>DK091</t>
  </si>
  <si>
    <t>BAID FITRIANTO</t>
  </si>
  <si>
    <t>Bantul/9 Feb 1997</t>
  </si>
  <si>
    <t>DK050</t>
  </si>
  <si>
    <t>BERTI AGNA ANUGRASARI</t>
  </si>
  <si>
    <t>Bantul/30 Agust 1997</t>
  </si>
  <si>
    <t>Samben, Argomulyo, Sedayu, Bantul</t>
  </si>
  <si>
    <t>DK201</t>
  </si>
  <si>
    <t>DANANG ISMAIL</t>
  </si>
  <si>
    <t>Bantul/28 April 1996</t>
  </si>
  <si>
    <t>Brongkol, Argodadi, Sedayu, Bantul</t>
  </si>
  <si>
    <t>LK020</t>
  </si>
  <si>
    <t>DEWI KURNIAWATI</t>
  </si>
  <si>
    <t>Bantul/24 Janu 1996</t>
  </si>
  <si>
    <t>Kaliurang, Argomulyo, Sedayu, Bantul</t>
  </si>
  <si>
    <t>DK227</t>
  </si>
  <si>
    <t>DHAMASKO ZULIANDHIKA</t>
  </si>
  <si>
    <t>Sleman/14 Juli 1997</t>
  </si>
  <si>
    <t>Kemusuk Kidul, Arghomulyo, Sedayu, Bantul</t>
  </si>
  <si>
    <t>DK048</t>
  </si>
  <si>
    <t>EKA NURRACHMAWATI</t>
  </si>
  <si>
    <t>Bantul/6 April 1997</t>
  </si>
  <si>
    <t>DK183</t>
  </si>
  <si>
    <t>FANY DIAN PERTIWI</t>
  </si>
  <si>
    <t>Sleman/29 Juli 1997</t>
  </si>
  <si>
    <t>DK038</t>
  </si>
  <si>
    <t>ILHAM ANUGRAH FEBRIANTO</t>
  </si>
  <si>
    <t>Bekasi/15 Feb 1997</t>
  </si>
  <si>
    <t>Semampir, Argorejo, Sedayu, Bantul</t>
  </si>
  <si>
    <t>DK179</t>
  </si>
  <si>
    <t>MUHAMMAD IQBAL</t>
  </si>
  <si>
    <t>Sleman/30 Juli 1996</t>
  </si>
  <si>
    <t>Perum Polaman Baru, D-1 Argorejo, Sedayu, Bantul</t>
  </si>
  <si>
    <t>DK166</t>
  </si>
  <si>
    <t>MUKHAMAD IKHSANUDIN</t>
  </si>
  <si>
    <t>Bantul/23 Mei 1997</t>
  </si>
  <si>
    <t>Jambon, Argosari, Sedayu, Bantul</t>
  </si>
  <si>
    <t>DK056</t>
  </si>
  <si>
    <t>NORVITA SEPTI DAYANA</t>
  </si>
  <si>
    <t>Bantul/28 Sep 1997</t>
  </si>
  <si>
    <t>LK030</t>
  </si>
  <si>
    <t>NUR ADI NUGROHO</t>
  </si>
  <si>
    <t>Bantul/30 Januari 1997</t>
  </si>
  <si>
    <t>Sumberan, Argodadi, Sedayu, Bantul</t>
  </si>
  <si>
    <t>LK005</t>
  </si>
  <si>
    <t>PETRUS DWI HARI PURNOMO</t>
  </si>
  <si>
    <t>Sleman/16 Nov 1996</t>
  </si>
  <si>
    <t>Menulis, Sumbersari, Moyudan, Sleman</t>
  </si>
  <si>
    <t>DK020</t>
  </si>
  <si>
    <t>REINA INTAN KUSUMAWATI</t>
  </si>
  <si>
    <t>Bantul/23 Maret 1997</t>
  </si>
  <si>
    <t>Puluhan, Argomulyo, Sedayu, Bantul</t>
  </si>
  <si>
    <t>DK151</t>
  </si>
  <si>
    <t>RINA MARDIYANTI</t>
  </si>
  <si>
    <t>Bantul/27 Juni 1997</t>
  </si>
  <si>
    <t>Bentangan, Argodadi, Sedayu, Bantul</t>
  </si>
  <si>
    <t>DK205</t>
  </si>
  <si>
    <t>RISMAWATI</t>
  </si>
  <si>
    <t>Bantul/13 Juni 1997</t>
  </si>
  <si>
    <t>Karanglo, Argomulyo, Sedayu, Bantul</t>
  </si>
  <si>
    <t>DK046</t>
  </si>
  <si>
    <t>Bantul/28 Maret 1997</t>
  </si>
  <si>
    <t>DK181</t>
  </si>
  <si>
    <t>TAUFIQ HIDAYAT</t>
  </si>
  <si>
    <t>Bantul/15 Maret 1997</t>
  </si>
  <si>
    <t>DK203</t>
  </si>
  <si>
    <t>WAHYU KUSUMANING PUSPITA SARI</t>
  </si>
  <si>
    <t>Sleman/28 Febr 1997</t>
  </si>
  <si>
    <t>Tumut, Sumbersari, Moyudan, Sleman</t>
  </si>
  <si>
    <t>LK041</t>
  </si>
  <si>
    <t>WINDA YUNIASTI</t>
  </si>
  <si>
    <t>Bantul/19 Juni 1997</t>
  </si>
  <si>
    <t>WIWID SETYADI</t>
  </si>
  <si>
    <t>Bantul/9 Nov 1996</t>
  </si>
  <si>
    <t>ZAKIAH NUR MAULIDAH</t>
  </si>
  <si>
    <t>Bantul/27 Juli 1997</t>
  </si>
  <si>
    <t>Bandut Lor, Argorejo, Sedayu, Bantul</t>
  </si>
  <si>
    <t>Jml</t>
  </si>
  <si>
    <t>DK150</t>
  </si>
  <si>
    <t>VII B</t>
  </si>
  <si>
    <t>AMBAR ISMININGTYAS</t>
  </si>
  <si>
    <t>Merauke/27 Nov 1997</t>
  </si>
  <si>
    <t>Pedusan, Argosari, Sedayu, Bantul</t>
  </si>
  <si>
    <t>DK087</t>
  </si>
  <si>
    <t>ANDI ARWANI</t>
  </si>
  <si>
    <t>Bantul/9 Nov 1997</t>
  </si>
  <si>
    <t>Karangasem, Argomulyo, Sedayu, Bantul</t>
  </si>
  <si>
    <t>DK036</t>
  </si>
  <si>
    <t>ANGGI SURONGGO</t>
  </si>
  <si>
    <t>Bantul/1 Juni 1996</t>
  </si>
  <si>
    <t>DK053</t>
  </si>
  <si>
    <t>ANNISA ZANI WISMAWATI</t>
  </si>
  <si>
    <t>Yogyakarta/9 Juli1997</t>
  </si>
  <si>
    <t>Perum Polaman Baru E:13 Argorejo, Sedayu,Bantul</t>
  </si>
  <si>
    <t>DK236</t>
  </si>
  <si>
    <t>AYU DYAH SUKMAWATI</t>
  </si>
  <si>
    <t>Yogyakarta/7 April 1997</t>
  </si>
  <si>
    <t>Perum Sedayu Blok A, Argorejo, Sedayu, Bantul</t>
  </si>
  <si>
    <t>DK008</t>
  </si>
  <si>
    <t>AYUN FITRIANA</t>
  </si>
  <si>
    <t>Bantul/ 10 Feb 1997</t>
  </si>
  <si>
    <t>DK089</t>
  </si>
  <si>
    <t>DHIMAS KRISTANTO ANGGORO</t>
  </si>
  <si>
    <t>Bantul/15 Des 1997</t>
  </si>
  <si>
    <t>DK230</t>
  </si>
  <si>
    <t>DIAN PRATIWI HANDAYANI</t>
  </si>
  <si>
    <t>Pontianak/20 Mei 1997</t>
  </si>
  <si>
    <t>DK013</t>
  </si>
  <si>
    <t>DINA ARINDA PUTRI</t>
  </si>
  <si>
    <t>Bantul/4 Des 1996</t>
  </si>
  <si>
    <t>Ngentak, Argorejo, Sedayu, Bantul</t>
  </si>
  <si>
    <t>DK168</t>
  </si>
  <si>
    <t>FITRI FEBRIANI</t>
  </si>
  <si>
    <t>Yogyakarta/9 Feb 1997</t>
  </si>
  <si>
    <t>Bandut Kidul, Argorejo, Sedayu, Bantul</t>
  </si>
  <si>
    <t>LP002</t>
  </si>
  <si>
    <t>FRIDA INDAHAYU</t>
  </si>
  <si>
    <t>Sidoharjo/29 Des 1996</t>
  </si>
  <si>
    <t>Krapyak, Argorejo, Sedayu, Bantul</t>
  </si>
  <si>
    <t>DK030</t>
  </si>
  <si>
    <t>GEA AVIANSARI</t>
  </si>
  <si>
    <t>Bantul/18 Nov 1996</t>
  </si>
  <si>
    <t>Sengonkarang, Argomulyo, Sedayu, Bantul</t>
  </si>
  <si>
    <t>DK190</t>
  </si>
  <si>
    <t>HENDRI ADI PUTRA</t>
  </si>
  <si>
    <t>Bantul/16 Agust 1996</t>
  </si>
  <si>
    <t>Blabak, Triwidadi, Pajangan, Bantul</t>
  </si>
  <si>
    <t>DK101</t>
  </si>
  <si>
    <t>HERDITA WIJARENI</t>
  </si>
  <si>
    <t>Bantul/2 Jan 1997</t>
  </si>
  <si>
    <t>DK212</t>
  </si>
  <si>
    <t>HIRFAN MUMAIYIZ AL HUDA</t>
  </si>
  <si>
    <t>Bantul/11 Agust 1997</t>
  </si>
  <si>
    <t>Selo Gegong, Argodadi, Sedayu, Bantul</t>
  </si>
  <si>
    <t>DK192</t>
  </si>
  <si>
    <t>HUVE SUHENDRI</t>
  </si>
  <si>
    <t>Bantul/13 Mei 1997</t>
  </si>
  <si>
    <t>DK231</t>
  </si>
  <si>
    <t>MARNENI NUR HIDAYAH</t>
  </si>
  <si>
    <t>Bantul/24 Maret 1997</t>
  </si>
  <si>
    <t>DK200</t>
  </si>
  <si>
    <t>MAULANA GALUH MEGA ILYASA</t>
  </si>
  <si>
    <t>Kendal/20 Juni 1997</t>
  </si>
  <si>
    <t>Perum GKP Blok 15/4 Sedayu, Bantul,</t>
  </si>
  <si>
    <t>DK160</t>
  </si>
  <si>
    <t>MUHAMMAD NAUFAL NUR KHOLID</t>
  </si>
  <si>
    <t>Kulonprogo/20 Des 1996</t>
  </si>
  <si>
    <t>Perum GKP A3 no 5 Argorejo, Sedayu, Bantul</t>
  </si>
  <si>
    <t>NUR WAKHIDDATUN</t>
  </si>
  <si>
    <t>Bantul/19 Agust 1997</t>
  </si>
  <si>
    <t>LK024</t>
  </si>
  <si>
    <t>OIDOKURNIA BHEKTI</t>
  </si>
  <si>
    <t>Bantul/13 Juli 1997</t>
  </si>
  <si>
    <t>Taman Sedayu III Blok i no 2, Sedayu, Bantul</t>
  </si>
  <si>
    <t>DK057</t>
  </si>
  <si>
    <t>PARJONO</t>
  </si>
  <si>
    <t>Bantul/9 Juni 1997</t>
  </si>
  <si>
    <t>DK232</t>
  </si>
  <si>
    <t>RISKA PRADITA</t>
  </si>
  <si>
    <t>Bantul/14 Feb 1998</t>
  </si>
  <si>
    <t>DK187</t>
  </si>
  <si>
    <t>RIZKI APRILIYANTO</t>
  </si>
  <si>
    <t>Bantul/22 April 1997</t>
  </si>
  <si>
    <t>DK049</t>
  </si>
  <si>
    <t>SHINTA UMI FATIMAH</t>
  </si>
  <si>
    <t>Bantul/3 Jan 1996</t>
  </si>
  <si>
    <t>DK128</t>
  </si>
  <si>
    <t>SISKA SEPTIANA</t>
  </si>
  <si>
    <t>Bantul/13 Sept 1997</t>
  </si>
  <si>
    <t>DK117</t>
  </si>
  <si>
    <t>UMMI HARJUITANA</t>
  </si>
  <si>
    <t>Bantul/23 Juli 1997</t>
  </si>
  <si>
    <t>DK127</t>
  </si>
  <si>
    <t>WAHYU SITI KHOTIMAH</t>
  </si>
  <si>
    <t>Bantul/4 Okt 1996</t>
  </si>
  <si>
    <t>Dumpuh, Argodadi, Sedayu, Bantul</t>
  </si>
  <si>
    <t>LK011</t>
  </si>
  <si>
    <t>WIDYA CHRISHARDIANI</t>
  </si>
  <si>
    <t>Sleman/1 Maret 1997</t>
  </si>
  <si>
    <t>Gancahan V Sidomulyo, Godean, Sleman</t>
  </si>
  <si>
    <t>DK177</t>
  </si>
  <si>
    <t>YUDHISTIRA YOGA PRADANA</t>
  </si>
  <si>
    <t>Yogyakarta/5 Juni 1996</t>
  </si>
  <si>
    <t>Polaman Baru E 11 Argorejo, Sedayu, Bantul</t>
  </si>
  <si>
    <t>DK027</t>
  </si>
  <si>
    <t>VII C</t>
  </si>
  <si>
    <t>AGNES ENDAH MULYANINGSIH</t>
  </si>
  <si>
    <t>Bantul/24 Feb 1997</t>
  </si>
  <si>
    <t>DK194</t>
  </si>
  <si>
    <t>ALDI NANDA SABDA BAGUS</t>
  </si>
  <si>
    <t>Bantul/21 Juni 1997</t>
  </si>
  <si>
    <t>Kaliberot, Argomulyo, Sedayu, Bantul</t>
  </si>
  <si>
    <t>DK095</t>
  </si>
  <si>
    <t>ALDI TYAS NURICHSAN</t>
  </si>
  <si>
    <t>Klaten/2 Juni 1997</t>
  </si>
  <si>
    <t>Perum Polaman Baru Blok B 13 Argorejo, Sedayu, Bantul</t>
  </si>
  <si>
    <t>DK124</t>
  </si>
  <si>
    <t>ALLEN ANDIKA PRATAMA</t>
  </si>
  <si>
    <t>Bantul/7 Agust 1997</t>
  </si>
  <si>
    <t>DK007</t>
  </si>
  <si>
    <t>ANANG IMAM PRASETYA</t>
  </si>
  <si>
    <t>Bantul/13 Okt 1996</t>
  </si>
  <si>
    <t>DK211</t>
  </si>
  <si>
    <t>ANNISA SEKAR AYU SADINA</t>
  </si>
  <si>
    <t>Bekasi/24 Feb 1997</t>
  </si>
  <si>
    <t>Ciptajati Permai /i/17 Jati Sawit Balecatur, Gamping, Sleman</t>
  </si>
  <si>
    <t>DK188</t>
  </si>
  <si>
    <t>ARIF GUNAWAN</t>
  </si>
  <si>
    <t>Magelang/24 Juli 1997</t>
  </si>
  <si>
    <t>DK107</t>
  </si>
  <si>
    <t>ARINA NUR FAIZAH</t>
  </si>
  <si>
    <t>Bantul/14 Des 1997</t>
  </si>
  <si>
    <t>DK082</t>
  </si>
  <si>
    <t>BAGAS PUTRA MAULID</t>
  </si>
  <si>
    <t>Yogyakarta/7 Juni 1997</t>
  </si>
  <si>
    <t>Gunung Bulu, Argorejo, Sedayu, Bantul</t>
  </si>
  <si>
    <t>LK012</t>
  </si>
  <si>
    <t>BAGASKARA WIDYASENA</t>
  </si>
  <si>
    <t>Jakarta/6 Juni 1997</t>
  </si>
  <si>
    <t>Perum Graha SedayuSejahtera HH No.1,Argorejo, Sedayu, Bantul</t>
  </si>
  <si>
    <t>DK165</t>
  </si>
  <si>
    <t>BELLA FATMALA</t>
  </si>
  <si>
    <t>Bantul/18 Juli 1997</t>
  </si>
  <si>
    <t>DK047</t>
  </si>
  <si>
    <t>BELLA ROCHMA NADYAPUTRI</t>
  </si>
  <si>
    <t>Bantul/22 Maret 1997</t>
  </si>
  <si>
    <t>DK172</t>
  </si>
  <si>
    <t>CAHYA NILAM SARI</t>
  </si>
  <si>
    <t>Bantul/8 Maret 1997</t>
  </si>
  <si>
    <t>DK157</t>
  </si>
  <si>
    <t>CAHYO NUGROHO SAPUTRO</t>
  </si>
  <si>
    <t>Jati Sawit, Balecatur Gamping, Sleman</t>
  </si>
  <si>
    <t>DWI ARI HIDAYAT</t>
  </si>
  <si>
    <t>Bantul/4 Juli 1997</t>
  </si>
  <si>
    <t>Perum Taman Sedayu Blok E-6, Sedayu, Bantul</t>
  </si>
  <si>
    <t>LK034</t>
  </si>
  <si>
    <t>HENDRA BAGUS SURYANTO</t>
  </si>
  <si>
    <t>Jsleman/16 Agust 1997</t>
  </si>
  <si>
    <t>Sumber, Balecatur, Gamping, Sleman</t>
  </si>
  <si>
    <t>DK180</t>
  </si>
  <si>
    <t>HENDRI SUTANTO</t>
  </si>
  <si>
    <t>Banttul/3 Okt 1995</t>
  </si>
  <si>
    <t>LK019</t>
  </si>
  <si>
    <t>HILARIA DEANITA CAHYANINGTYAS</t>
  </si>
  <si>
    <t>Sleman/2 Feb 1997</t>
  </si>
  <si>
    <t>Perum Sedayu Permai Blok C 41 Sedayu, Bantul</t>
  </si>
  <si>
    <t>LK006</t>
  </si>
  <si>
    <t>IGNATIUS ARIAS NURDIYANTO</t>
  </si>
  <si>
    <t>Sleman/11 Juli 1996</t>
  </si>
  <si>
    <t>DK106</t>
  </si>
  <si>
    <t>ITA PUTRILESTARI</t>
  </si>
  <si>
    <t>Bantul/29 April 1997</t>
  </si>
  <si>
    <t>DK167</t>
  </si>
  <si>
    <t>JATI SUKMAWATI PUTRI</t>
  </si>
  <si>
    <t>Klaten/21 Janu 1997</t>
  </si>
  <si>
    <t>Watu, Argomulyo, Sedayu, Bantul</t>
  </si>
  <si>
    <t>DK015</t>
  </si>
  <si>
    <t>LINA PURWAKA ASTUTI</t>
  </si>
  <si>
    <t>Bantul/8 Nov 1997</t>
  </si>
  <si>
    <t>Jurug, Argosari, Sedayu, Bantul</t>
  </si>
  <si>
    <t>DK148</t>
  </si>
  <si>
    <t>MARYANTO</t>
  </si>
  <si>
    <t>Bantul/14 Okt 1995</t>
  </si>
  <si>
    <t>DK044</t>
  </si>
  <si>
    <t>NILSAH SHAFARINA HIDAYAT</t>
  </si>
  <si>
    <t>Bantul/20 Juni 1997</t>
  </si>
  <si>
    <t>Metes, Argorejo, Sedayu, Bantul</t>
  </si>
  <si>
    <t>DK058</t>
  </si>
  <si>
    <t>RAHMAT SUGIYANTO</t>
  </si>
  <si>
    <t>Bantul/19 Des 1996</t>
  </si>
  <si>
    <t>RIANA FITRIASARI</t>
  </si>
  <si>
    <t>Bantul/12 Feb 1997</t>
  </si>
  <si>
    <t>Gayam, Argosari, Sedayu, Bantul</t>
  </si>
  <si>
    <t>DK204</t>
  </si>
  <si>
    <t>SRI DELVIA SARI</t>
  </si>
  <si>
    <t>Bantul/2 Des 1996</t>
  </si>
  <si>
    <t>Sungapan, Argodadi, Sedayu, Bantul</t>
  </si>
  <si>
    <t>DK043</t>
  </si>
  <si>
    <t>TRI WIJAYANTO</t>
  </si>
  <si>
    <t>Bantul/13 Sept 1996</t>
  </si>
  <si>
    <t>DK063</t>
  </si>
  <si>
    <t>WAHYU ADHA LUKITO</t>
  </si>
  <si>
    <t>Batang/19 April 1997</t>
  </si>
  <si>
    <t>Bakal Dukuh, Argodadi, Sedayu, Bantul</t>
  </si>
  <si>
    <t>DK217</t>
  </si>
  <si>
    <t>WAHYU PURNOMO</t>
  </si>
  <si>
    <t>Bantul/10 Mei 1997</t>
  </si>
  <si>
    <t>DK040</t>
  </si>
  <si>
    <t>VII D</t>
  </si>
  <si>
    <t>AGUNG PRADANA</t>
  </si>
  <si>
    <t>Bantul/27 Jan 1997</t>
  </si>
  <si>
    <t>Bambang Supriyadi</t>
  </si>
  <si>
    <t>DK196</t>
  </si>
  <si>
    <t>ANWAR AHMAD SYARIFUDIN</t>
  </si>
  <si>
    <t>Bantul/31 Juli 1997</t>
  </si>
  <si>
    <t>Edi Sutrisno</t>
  </si>
  <si>
    <t>DK022</t>
  </si>
  <si>
    <t>ARISTA SRIWIDIAWATI</t>
  </si>
  <si>
    <t>Bantul/20 Jan 1997</t>
  </si>
  <si>
    <t>DK163</t>
  </si>
  <si>
    <t>ASCARYENGTYAS RILANI KUNCORO PUTRI</t>
  </si>
  <si>
    <t>Eko Purwanto</t>
  </si>
  <si>
    <t>DK214</t>
  </si>
  <si>
    <t>ASMAWAN INDRA PUSPITA</t>
  </si>
  <si>
    <t>Bantul/1 Sep 1996</t>
  </si>
  <si>
    <t>Ngingas, Argosari, Sedayu, Bantul</t>
  </si>
  <si>
    <t>Suradi Setyo Pambudi</t>
  </si>
  <si>
    <t>BURHAN RENALDI</t>
  </si>
  <si>
    <t>Tonalan, Argosari, Sedayu, Bantul</t>
  </si>
  <si>
    <t>DK090</t>
  </si>
  <si>
    <t>CATUR AGUS SUPRIYADI</t>
  </si>
  <si>
    <t>Bantul/25 April 1996</t>
  </si>
  <si>
    <t>Eko Prasetyo Bronto</t>
  </si>
  <si>
    <t>DK210</t>
  </si>
  <si>
    <t>DELIMA TRESIKA</t>
  </si>
  <si>
    <t>Binjai/1 Mei 1997</t>
  </si>
  <si>
    <t>DK051</t>
  </si>
  <si>
    <t>DIAN FITRIANI</t>
  </si>
  <si>
    <t>Bantul/7 Feb 1997</t>
  </si>
  <si>
    <t>Drs. Harsono</t>
  </si>
  <si>
    <t>DK237</t>
  </si>
  <si>
    <t>DWI LESTARI</t>
  </si>
  <si>
    <t>Bantul/18 Des 1996</t>
  </si>
  <si>
    <t>Tapen, Argosari, Sedayu, Bantul</t>
  </si>
  <si>
    <t>Wagiyah</t>
  </si>
  <si>
    <t>DK133</t>
  </si>
  <si>
    <t>FAJAR SETYAWAN</t>
  </si>
  <si>
    <t>Bantul/24 Jan 1997</t>
  </si>
  <si>
    <t>Parinem</t>
  </si>
  <si>
    <t>DK144</t>
  </si>
  <si>
    <t>FEBRIANA PUTRI HUTAMI</t>
  </si>
  <si>
    <t>Sleman/28 Feb 1997</t>
  </si>
  <si>
    <t>Triyatno</t>
  </si>
  <si>
    <t>DK035</t>
  </si>
  <si>
    <t>FELI SYAKLIA</t>
  </si>
  <si>
    <t>Bantul/16 Feb 1997</t>
  </si>
  <si>
    <t>Azhar Muzakir Achmad</t>
  </si>
  <si>
    <t>DK121</t>
  </si>
  <si>
    <t>HANIFAH NUR HASANAH</t>
  </si>
  <si>
    <t>Yogyakarta/1 Agust 1997</t>
  </si>
  <si>
    <t xml:space="preserve">Perum GKP Blok GV/N0L Sedayu Bantul </t>
  </si>
  <si>
    <t>Margiyana</t>
  </si>
  <si>
    <t>DK122</t>
  </si>
  <si>
    <t>HERDIAN RISPRAMUGITA</t>
  </si>
  <si>
    <t>Bantul/17 Mei 1997</t>
  </si>
  <si>
    <t>Sungapan Dukuh , Argodadi, Sedayu, Bantul</t>
  </si>
  <si>
    <t>Ir. H Gatot Nugroho</t>
  </si>
  <si>
    <t>DK023</t>
  </si>
  <si>
    <t>IGA NURAZIZAH</t>
  </si>
  <si>
    <t>Bantul/27 Mei 1997</t>
  </si>
  <si>
    <t>Kojurmargono</t>
  </si>
  <si>
    <t>DK233</t>
  </si>
  <si>
    <t>ILHAM GUMANTORO</t>
  </si>
  <si>
    <t>Bantul/22 Mei 1997</t>
  </si>
  <si>
    <t>Kamsono</t>
  </si>
  <si>
    <t>DK045</t>
  </si>
  <si>
    <t>ISNA NIRMAWATI</t>
  </si>
  <si>
    <t>Bantul/6 Juli 1997</t>
  </si>
  <si>
    <t>Dewi Safitri</t>
  </si>
  <si>
    <t>DK118</t>
  </si>
  <si>
    <t>MUHAMMAD HARGYWAHYU PRADANA</t>
  </si>
  <si>
    <t>Bantul/6 Juni 1997</t>
  </si>
  <si>
    <t>Sukaharjo,Argodadi,Sedayu,Bantul</t>
  </si>
  <si>
    <t>Adi Suwito alias Salijan</t>
  </si>
  <si>
    <t>DK139</t>
  </si>
  <si>
    <t>NOVI ANITA</t>
  </si>
  <si>
    <t>Bantul/29 Des 1996</t>
  </si>
  <si>
    <t>DK222</t>
  </si>
  <si>
    <t>NUR WAHYU HIDAYAT</t>
  </si>
  <si>
    <t>Bantul/16 Maret 1997</t>
  </si>
  <si>
    <t>Sumino</t>
  </si>
  <si>
    <t>OCTA WIDI YANTORO</t>
  </si>
  <si>
    <t>Bantul/23 Okt 1996</t>
  </si>
  <si>
    <t>Paiman Haryanto</t>
  </si>
  <si>
    <t>DK069</t>
  </si>
  <si>
    <t>PRI HASTUTININGSIH</t>
  </si>
  <si>
    <t>Bantul/18 April 1998</t>
  </si>
  <si>
    <t>LK023</t>
  </si>
  <si>
    <t>PURWANINGSIH</t>
  </si>
  <si>
    <t>Sleman/1 Juni 1996</t>
  </si>
  <si>
    <t>Ngaran,Balecatur,Gamping,Sleman</t>
  </si>
  <si>
    <t>Danarto</t>
  </si>
  <si>
    <t>LK043</t>
  </si>
  <si>
    <t>QORI DINI PUSPITASARI</t>
  </si>
  <si>
    <t>Kulonprogo/6 April 1997</t>
  </si>
  <si>
    <t>Syahri Irawan</t>
  </si>
  <si>
    <t>RAHMAD JATI KURNIAWAN</t>
  </si>
  <si>
    <t>Bnatul/12 Mei 1997</t>
  </si>
  <si>
    <t>Ahmad Sugeng Dwi Raharjo</t>
  </si>
  <si>
    <t>DK011</t>
  </si>
  <si>
    <t>RITMA WIJAYANTI</t>
  </si>
  <si>
    <t>Bantul/29 Maret 1997</t>
  </si>
  <si>
    <t>Wandri</t>
  </si>
  <si>
    <t>LK014</t>
  </si>
  <si>
    <t>SINTA SULISTYAWATI</t>
  </si>
  <si>
    <t>Sleman/3 Agust 1997</t>
  </si>
  <si>
    <t>Sembung, Balecatur, Gamping, Sleman</t>
  </si>
  <si>
    <t>Waljiyono</t>
  </si>
  <si>
    <t>DK039</t>
  </si>
  <si>
    <t>TOPIK ILHAM ROMANSAH</t>
  </si>
  <si>
    <t>Bantul/20 Agust 1997</t>
  </si>
  <si>
    <t>H. Suprapto</t>
  </si>
  <si>
    <t>DK006</t>
  </si>
  <si>
    <t>VICKY ROMA DONA</t>
  </si>
  <si>
    <t>Purworejo/8 Agust 1996</t>
  </si>
  <si>
    <t>Perum GKP Blok GI No 9 Sedayu, Bantul</t>
  </si>
  <si>
    <t>Pariman</t>
  </si>
  <si>
    <t>DK062</t>
  </si>
  <si>
    <t>WISNU PRANAR DHANA</t>
  </si>
  <si>
    <t>Sleman/3 April 1997</t>
  </si>
  <si>
    <t>Bambang Wisnu Kuncoro</t>
  </si>
  <si>
    <t>DK064</t>
  </si>
  <si>
    <t>VII E</t>
  </si>
  <si>
    <t>ADITYA ARIEFATUL LUTFI</t>
  </si>
  <si>
    <t>Bantul/12 Juni 1997</t>
  </si>
  <si>
    <t>Dingkikan, Argodadi, Sedayu, Bantu;l</t>
  </si>
  <si>
    <t>Sriyono</t>
  </si>
  <si>
    <t>DK176</t>
  </si>
  <si>
    <t>ANAS EL YAHYA</t>
  </si>
  <si>
    <t>Bantul/28 Feb 1997</t>
  </si>
  <si>
    <t>Mujika</t>
  </si>
  <si>
    <t>DK100</t>
  </si>
  <si>
    <t>ANGGI NABERIA</t>
  </si>
  <si>
    <t>Bantul/17 No 1997</t>
  </si>
  <si>
    <t>Sabar Mulyo</t>
  </si>
  <si>
    <t>DK138</t>
  </si>
  <si>
    <t>APRILIA SARASWATI</t>
  </si>
  <si>
    <t>Fahrudin</t>
  </si>
  <si>
    <t>DK228</t>
  </si>
  <si>
    <t>APRIYANA SARASWATI</t>
  </si>
  <si>
    <t>Bantul/5 April 1997</t>
  </si>
  <si>
    <t>Pendul, Argorejo, Sedayu, Bantul</t>
  </si>
  <si>
    <t>Suparyanto</t>
  </si>
  <si>
    <t>DK120</t>
  </si>
  <si>
    <t>ARDIEN ANDIKA PUTRA</t>
  </si>
  <si>
    <t>Bantul/27 Agust 1997</t>
  </si>
  <si>
    <t>DK199</t>
  </si>
  <si>
    <t>BAGAS HERMANU AJI</t>
  </si>
  <si>
    <t>Bantul/19 Jan 1997</t>
  </si>
  <si>
    <t>Tundan, Tamantirto Kasihan, Bantul</t>
  </si>
  <si>
    <t>Ngajiono</t>
  </si>
  <si>
    <t>DK130</t>
  </si>
  <si>
    <t>BAYU KURNIAWAN</t>
  </si>
  <si>
    <t>Bantul/14 Mei 1995</t>
  </si>
  <si>
    <t>LK009</t>
  </si>
  <si>
    <t>BOBBY FERNANDITO CARASSANDY</t>
  </si>
  <si>
    <t>Sleman/24 April 1997</t>
  </si>
  <si>
    <t>Supartono</t>
  </si>
  <si>
    <t>DK123</t>
  </si>
  <si>
    <t>DANI JATMIKO</t>
  </si>
  <si>
    <t>Bantul/9 Juli 1997</t>
  </si>
  <si>
    <t>Dalijan</t>
  </si>
  <si>
    <t>DK025</t>
  </si>
  <si>
    <t>DANU PRADIPTA</t>
  </si>
  <si>
    <t>Bantul/18 Okt 1996</t>
  </si>
  <si>
    <t>Sugeng Riyanto</t>
  </si>
  <si>
    <t>DK103</t>
  </si>
  <si>
    <t>DESSY DWI CAHYANINGRUM</t>
  </si>
  <si>
    <t>Bantul/16 Des 1996</t>
  </si>
  <si>
    <t>Wiyono</t>
  </si>
  <si>
    <t>DK073</t>
  </si>
  <si>
    <t>DEWI MASITOH SUWANDI</t>
  </si>
  <si>
    <t>Purworejo/29 Nov 1997</t>
  </si>
  <si>
    <t>Perum Balecatur Permai,Blok B-10</t>
  </si>
  <si>
    <t>Dedi Guswandi</t>
  </si>
  <si>
    <t>DK136</t>
  </si>
  <si>
    <t>DEWI RACHMAWATI</t>
  </si>
  <si>
    <t>Donggala/23 Feb 1995</t>
  </si>
  <si>
    <t>Tegalreja 08 Sedayu, Bantul</t>
  </si>
  <si>
    <t>DK024</t>
  </si>
  <si>
    <t>ENI ASWARI</t>
  </si>
  <si>
    <t>Bantul/20 Des 1997</t>
  </si>
  <si>
    <t>Samidi</t>
  </si>
  <si>
    <t>DK094</t>
  </si>
  <si>
    <t>FENDI SETYAWAN</t>
  </si>
  <si>
    <t>Bantu/17 Juli 1997</t>
  </si>
  <si>
    <t>Suwanto</t>
  </si>
  <si>
    <t>LK037</t>
  </si>
  <si>
    <t>GITI PUTRA SUTIONO</t>
  </si>
  <si>
    <t>Jakarta/12 Juli 1997</t>
  </si>
  <si>
    <t>Gubug, Argosari, Sedayu, Bantul</t>
  </si>
  <si>
    <t>Nanang Sunardito</t>
  </si>
  <si>
    <t>DK065</t>
  </si>
  <si>
    <t>HENI KURNIAWATI</t>
  </si>
  <si>
    <t>Bantul/12 April 1997</t>
  </si>
  <si>
    <t>DK070</t>
  </si>
  <si>
    <t>IRMA WULANDARI</t>
  </si>
  <si>
    <t>Bantul/4 Jan 1997</t>
  </si>
  <si>
    <t>Sugiri</t>
  </si>
  <si>
    <t>DK159</t>
  </si>
  <si>
    <t>MUHAMMAD ASMAULLAH AL HUSNI</t>
  </si>
  <si>
    <t>Yogyakarta/9 Sept 1997</t>
  </si>
  <si>
    <t>Perum Taman Sedayu, Blok B 12A, Argorejo, Sedayu, Bantul</t>
  </si>
  <si>
    <t>Warjana S.Pd</t>
  </si>
  <si>
    <t>DK178</t>
  </si>
  <si>
    <t>RAKHA AZIIZ MAHARDIKA</t>
  </si>
  <si>
    <t>Krawang/30 Maret 1997</t>
  </si>
  <si>
    <t>Perum Taman Sedayu III/C 3 Sedayu, Bantul</t>
  </si>
  <si>
    <t>Wahyu Hidayat</t>
  </si>
  <si>
    <t>DK041</t>
  </si>
  <si>
    <t>RIFA'I</t>
  </si>
  <si>
    <t>Bantul/4 Sept 1996</t>
  </si>
  <si>
    <t>Waluyo</t>
  </si>
  <si>
    <t>DK061</t>
  </si>
  <si>
    <t>RISKY FONITA BAGASKARA</t>
  </si>
  <si>
    <t>Sleman/6 Nov 1997</t>
  </si>
  <si>
    <t>Jatisawit, Balecatur, Gamping, Sleman</t>
  </si>
  <si>
    <t>Udin</t>
  </si>
  <si>
    <t>DK012</t>
  </si>
  <si>
    <t>RUSTANTI</t>
  </si>
  <si>
    <t>Bantul/19 Sept 1997</t>
  </si>
  <si>
    <t>DK164</t>
  </si>
  <si>
    <t>SEPTI LUSI ARLINA</t>
  </si>
  <si>
    <t>Bantul/5 Sep 1997</t>
  </si>
  <si>
    <t>Maryana</t>
  </si>
  <si>
    <t>DK018</t>
  </si>
  <si>
    <t>SRI SUPARNI</t>
  </si>
  <si>
    <t>Bantul/28 Juni 1997</t>
  </si>
  <si>
    <t>Dalimin</t>
  </si>
  <si>
    <t>DK092</t>
  </si>
  <si>
    <t>SUFYAN SAURI</t>
  </si>
  <si>
    <t>Bogor/7 Agust 1997</t>
  </si>
  <si>
    <t>Sugihartoyo</t>
  </si>
  <si>
    <t>DK019</t>
  </si>
  <si>
    <t>VIA DESMALITA</t>
  </si>
  <si>
    <t>Cilacap/24 Des 1996</t>
  </si>
  <si>
    <t>Perum GKP Blok CVI no 15</t>
  </si>
  <si>
    <t>Rustian</t>
  </si>
  <si>
    <t>DK125</t>
  </si>
  <si>
    <t>YETI NUREKAWATI</t>
  </si>
  <si>
    <t>Sleman/7 Juli 1997</t>
  </si>
  <si>
    <t>Sugiyanto</t>
  </si>
  <si>
    <t>DK135</t>
  </si>
  <si>
    <t>YUDA DWI PRANATA</t>
  </si>
  <si>
    <t>Surabaya/13 Juli 1997</t>
  </si>
  <si>
    <t>Kemusuk Lor, Argomulyo, Sedayu, Bantul</t>
  </si>
  <si>
    <t>Dwi Agustoni</t>
  </si>
  <si>
    <t>LK021</t>
  </si>
  <si>
    <t>VII F</t>
  </si>
  <si>
    <t>ACHMAD HARUN</t>
  </si>
  <si>
    <t>Sleman/31 Agust 1996</t>
  </si>
  <si>
    <t>Suparji</t>
  </si>
  <si>
    <t>LK042</t>
  </si>
  <si>
    <t>ADITYA NUGROHO</t>
  </si>
  <si>
    <t>Sleman/15 Jan 1997</t>
  </si>
  <si>
    <t>Berjo IV,Sidoluhur, Godean, Sleman</t>
  </si>
  <si>
    <t>Samiyono</t>
  </si>
  <si>
    <t>DK119</t>
  </si>
  <si>
    <t>AGUNG BAHRONI</t>
  </si>
  <si>
    <t>Bantul/11 Des 1996</t>
  </si>
  <si>
    <t>Srontakan, Argomulyo, Sedayu, Bantul</t>
  </si>
  <si>
    <t>Sarijo</t>
  </si>
  <si>
    <t>DK060</t>
  </si>
  <si>
    <t>ANANTYO KURNIAWAN</t>
  </si>
  <si>
    <t>Bantul/25 Nov 1996</t>
  </si>
  <si>
    <t>Ngatman</t>
  </si>
  <si>
    <t>LK040</t>
  </si>
  <si>
    <t>AQIL MUSHLIHUDDIN</t>
  </si>
  <si>
    <t>Sleman/8 Jan 1997</t>
  </si>
  <si>
    <t>Klangon, Argosari, Sedayu, Bantul</t>
  </si>
  <si>
    <t>Aceng Mutolib AMK</t>
  </si>
  <si>
    <t>DK213</t>
  </si>
  <si>
    <t>ARIF ARIYANTA</t>
  </si>
  <si>
    <t>Bantul/4 Nov 1997</t>
  </si>
  <si>
    <t>Sundi Lor, Argorejo, Sedayu, Bantul</t>
  </si>
  <si>
    <t>Supangat</t>
  </si>
  <si>
    <t>DK169</t>
  </si>
  <si>
    <t>BRIGITA NONI KURNIAWATI</t>
  </si>
  <si>
    <t>Bantul/28 Des 1996</t>
  </si>
  <si>
    <t>Leonardus Prima Agung Nugoho</t>
  </si>
  <si>
    <t>DK134</t>
  </si>
  <si>
    <t>DEDEK AGENG PRIYANTO</t>
  </si>
  <si>
    <t>Samiranto</t>
  </si>
  <si>
    <t>DK034</t>
  </si>
  <si>
    <t>DEWANTI SANJAYA PUTRI</t>
  </si>
  <si>
    <t>Bantul/17 Juli 1997</t>
  </si>
  <si>
    <t>Suharmanto</t>
  </si>
  <si>
    <t>DK001</t>
  </si>
  <si>
    <t>DIAN ANDRI ANI</t>
  </si>
  <si>
    <t xml:space="preserve">Junaedi </t>
  </si>
  <si>
    <t>DK017</t>
  </si>
  <si>
    <t>DITA OKTAVIANI</t>
  </si>
  <si>
    <t>LK025</t>
  </si>
  <si>
    <t>EKO NURYUNANTA</t>
  </si>
  <si>
    <t>Gunung kidul/10 Sept 1996</t>
  </si>
  <si>
    <t>Jl. Wates KM 9 Perengdawe Gamping, Sleman</t>
  </si>
  <si>
    <t>Randiman</t>
  </si>
  <si>
    <t>LK 028</t>
  </si>
  <si>
    <t>FAIZA PRADINI</t>
  </si>
  <si>
    <t>Bantul/1 April 1997</t>
  </si>
  <si>
    <t>Sariya</t>
  </si>
  <si>
    <t>LK008</t>
  </si>
  <si>
    <t>FARIZ ARDIANSYAH</t>
  </si>
  <si>
    <t>Waimital/24 Des 1997</t>
  </si>
  <si>
    <t>Bahtiar Suryansyah</t>
  </si>
  <si>
    <t>DK079</t>
  </si>
  <si>
    <t>HARI CAHYONO</t>
  </si>
  <si>
    <t>Bantul/19 Mei 1997</t>
  </si>
  <si>
    <t>Supardi</t>
  </si>
  <si>
    <t>DK009</t>
  </si>
  <si>
    <t>KUSNIAWAN</t>
  </si>
  <si>
    <t>Jakarta/1 Sept 1996</t>
  </si>
  <si>
    <t>Sedayu, Argosari, Sedayu, Bantul</t>
  </si>
  <si>
    <t>DK171</t>
  </si>
  <si>
    <t>MERI ANISA</t>
  </si>
  <si>
    <t>Bantul/26 Agust 1997</t>
  </si>
  <si>
    <t>DK067</t>
  </si>
  <si>
    <t>NARTI PURWANINGSIH</t>
  </si>
  <si>
    <t>Bantul/15 April 1996</t>
  </si>
  <si>
    <t>Madiyo Sukarjo</t>
  </si>
  <si>
    <t>DK005</t>
  </si>
  <si>
    <t>NINA ANGGRAENI</t>
  </si>
  <si>
    <t>Bantul/24 Des 1996</t>
  </si>
  <si>
    <t>Adi Waluyo</t>
  </si>
  <si>
    <t>DK102</t>
  </si>
  <si>
    <t>NIYAN MAYANTIKA</t>
  </si>
  <si>
    <t>Bantul/11 Mei 1997</t>
  </si>
  <si>
    <t>Bakdo Riyanto</t>
  </si>
  <si>
    <t>DK109</t>
  </si>
  <si>
    <t>NUR HIDAYATUL KHOTIMAH</t>
  </si>
  <si>
    <t>Bantul/30 April 1997</t>
  </si>
  <si>
    <t>Siyadi</t>
  </si>
  <si>
    <t>DK193</t>
  </si>
  <si>
    <t>PARJI RIYANTO</t>
  </si>
  <si>
    <t>Bantul/2 Maret 1997</t>
  </si>
  <si>
    <t>Surodo</t>
  </si>
  <si>
    <t>DK 032</t>
  </si>
  <si>
    <t>PUJI DWI RAHAYU</t>
  </si>
  <si>
    <t>Bantul/14 Nov 1997</t>
  </si>
  <si>
    <t>DK116</t>
  </si>
  <si>
    <t>RAGIL PUSPA WAHYUNING TYAS</t>
  </si>
  <si>
    <t>Lubuk Linggau/6 Maret 1997</t>
  </si>
  <si>
    <t>Heru Suprayitno</t>
  </si>
  <si>
    <t>DK010</t>
  </si>
  <si>
    <t>SITI MUNDRIKAH</t>
  </si>
  <si>
    <t>Bantul/8 Agust 1996</t>
  </si>
  <si>
    <t>DK235</t>
  </si>
  <si>
    <t>SRI YUANTO</t>
  </si>
  <si>
    <t>Bantul/24 April 1997</t>
  </si>
  <si>
    <t>Mujiono</t>
  </si>
  <si>
    <t>DK152</t>
  </si>
  <si>
    <t>SURTI DWI ASTUTI</t>
  </si>
  <si>
    <t>Bantul/21 Mei 1997</t>
  </si>
  <si>
    <t>Boidi</t>
  </si>
  <si>
    <t>DK234</t>
  </si>
  <si>
    <t>TRI RAHMADI</t>
  </si>
  <si>
    <t>Bantul/18 Feb 1997</t>
  </si>
  <si>
    <t>Trisno Suwito</t>
  </si>
  <si>
    <t>DK096</t>
  </si>
  <si>
    <t>WISNU WARAS PANGESTU</t>
  </si>
  <si>
    <t>Pontianak/20 Feb 1997</t>
  </si>
  <si>
    <t>7A</t>
  </si>
  <si>
    <t>7 A</t>
  </si>
  <si>
    <t>ADE NURMUSTHOFA</t>
  </si>
  <si>
    <t>ADITYA IRAWAN</t>
  </si>
  <si>
    <t>Bantul/23Maret 1997</t>
  </si>
  <si>
    <t>AFIFATU ROHMAH</t>
  </si>
  <si>
    <t>Lamongan/31 Agust 1997</t>
  </si>
  <si>
    <t>ALFINA ROBI'AH ADAWIYAH</t>
  </si>
  <si>
    <t>Ciamis/27 Nov 1996</t>
  </si>
  <si>
    <t>AYUDIA KINANTI PUTRI</t>
  </si>
  <si>
    <t>Bekasi/25 Maret 1997</t>
  </si>
  <si>
    <t>Perum Taman Sedayu III,I/5, Sedayu, Bantul</t>
  </si>
  <si>
    <t>DEWI INDAH PURNAMA</t>
  </si>
  <si>
    <t>Haruyan/18 Okt 1997</t>
  </si>
  <si>
    <t>Perum GKP Blok A4/3 Sedayu, Bantul</t>
  </si>
  <si>
    <t>EVITA PUTRI NUGROHO</t>
  </si>
  <si>
    <t>Yogyakarta/26 Feb 1997</t>
  </si>
  <si>
    <t>FAJAR PRATAMA SEPTIANTO</t>
  </si>
  <si>
    <t>FARIDA DESTIANA</t>
  </si>
  <si>
    <t>Bantul/13 Des 1996</t>
  </si>
  <si>
    <t>7B</t>
  </si>
  <si>
    <t>7 B</t>
  </si>
  <si>
    <t>GALANG RIZKA HELMY PAMBUDI</t>
  </si>
  <si>
    <t>Bantul/26 Mei 1997</t>
  </si>
  <si>
    <t>HERU SYAMBUDI PRAKOSO</t>
  </si>
  <si>
    <t>Yogyakarta/23 Januari1997</t>
  </si>
  <si>
    <t>Perum Taman Sedayu P-3, Argorejo, Sedat</t>
  </si>
  <si>
    <t>HUMAIDI KHAIR</t>
  </si>
  <si>
    <t>Bantul/24 Febr 1997</t>
  </si>
  <si>
    <t>IHWAN NOOR KURNIAWAN</t>
  </si>
  <si>
    <t>Bantul/5 Juni 1997</t>
  </si>
  <si>
    <t>INDRI SURYANINGTYAS</t>
  </si>
  <si>
    <t>Bantul/ 19 April 1997</t>
  </si>
  <si>
    <t>IRFAN SIDIK</t>
  </si>
  <si>
    <t>Purwakarta/9 Feb 1997</t>
  </si>
  <si>
    <t>7C</t>
  </si>
  <si>
    <t>7 C</t>
  </si>
  <si>
    <t>JESA ODY KUSUMA</t>
  </si>
  <si>
    <t>Tulungagung/7 Juni 1997</t>
  </si>
  <si>
    <t>Perum Graha Sedayu Sejahtera, AA 22</t>
  </si>
  <si>
    <t>KURNIANTO PURNO PUTRO</t>
  </si>
  <si>
    <t>Bantul/31 Des 1996</t>
  </si>
  <si>
    <t>LANNY EKANANDA SAYEKTI</t>
  </si>
  <si>
    <t>Demak/10 Janu 1997</t>
  </si>
  <si>
    <t>MUHAMMAD RIZKYAWAN THAKUFA NURADDIEN</t>
  </si>
  <si>
    <t>Madiun/1 Jan 1997</t>
  </si>
  <si>
    <t>PerumJati Asri Blok B/9 Gamping Sleman</t>
  </si>
  <si>
    <t>MUTIARA KARTIKA ZACHROAINI</t>
  </si>
  <si>
    <t>Yogyakarta/14 Mei 1997</t>
  </si>
  <si>
    <t>Perum Taman Sedayu Blok C22 Argorejo Sedayu Bantul</t>
  </si>
  <si>
    <t>NIATIKA RETNO SASMI</t>
  </si>
  <si>
    <t>Bantul/29 Nov 1996</t>
  </si>
  <si>
    <t>7D</t>
  </si>
  <si>
    <t>7 D</t>
  </si>
  <si>
    <t>NUR AFIFAH PUTRI NINGRUM</t>
  </si>
  <si>
    <t>Sleman/7 Sept 1997</t>
  </si>
  <si>
    <t>Perum Polaman Baru, Argorejo, Sedayu</t>
  </si>
  <si>
    <t>NURDA SETYAWAN</t>
  </si>
  <si>
    <t>Semarang/27 April1996</t>
  </si>
  <si>
    <t>PRAMUDYA ADI SASMITA</t>
  </si>
  <si>
    <t>Pekalongan/7 Nov 1997</t>
  </si>
  <si>
    <t xml:space="preserve">Perum GKP Blok GII/7A Sedayu Bantul </t>
  </si>
  <si>
    <t>PUTRI MAGHFIROTUL HASANAH</t>
  </si>
  <si>
    <t>Bantul/21 Feb 1997</t>
  </si>
  <si>
    <t>RAGA MAESA ADIANTO</t>
  </si>
  <si>
    <t>Sleman/2 Nov 1996</t>
  </si>
  <si>
    <t>Pesona Alam Sedayu, E22, Karanglo, Sedayu, Bantul</t>
  </si>
  <si>
    <t>7E</t>
  </si>
  <si>
    <t>7 E</t>
  </si>
  <si>
    <t>RESTU INDAH SARI</t>
  </si>
  <si>
    <t>Bantul/17 Juni 1996</t>
  </si>
  <si>
    <t>RIA ARTHA RINI</t>
  </si>
  <si>
    <t>Bantul/13 Okt 1997</t>
  </si>
  <si>
    <t>Nanggul, Triwidadi, Pajangan</t>
  </si>
  <si>
    <t>RIZQIA NOVANTIKA</t>
  </si>
  <si>
    <t>7F</t>
  </si>
  <si>
    <t>7 F</t>
  </si>
  <si>
    <t>SALMA AL GHIFFARY</t>
  </si>
  <si>
    <t>Yogyakarta/9 Juli 1997</t>
  </si>
  <si>
    <t>Perum GKP BV/4 Sedayu, Bantul</t>
  </si>
  <si>
    <t>SARAH DRUPADI HEDAR BANDERAS</t>
  </si>
  <si>
    <t>Klaten/5 Mei 1997</t>
  </si>
  <si>
    <t>Gayam Kulon, Argosari, Sedayu, Bantul</t>
  </si>
  <si>
    <t>SAVIRA MULIADEWI</t>
  </si>
  <si>
    <t>Bantul/13 April 1997</t>
  </si>
  <si>
    <t>Jagalan, Margodadi, Sayegan, sleman</t>
  </si>
  <si>
    <t>SILVIA BELA MEIRANTI</t>
  </si>
  <si>
    <t>Bantul/2 Mei 1997</t>
  </si>
  <si>
    <t>Purwomarto, Argorejo, Sedayu, Bantul</t>
  </si>
  <si>
    <t>THEODORA PASKADITA HARYONO</t>
  </si>
  <si>
    <t>UNINGTYA NURACHMAWATI</t>
  </si>
  <si>
    <t>Bantul/14 Februari 1997</t>
  </si>
  <si>
    <t>YULIA RISTY AYUNINGTYAS</t>
  </si>
  <si>
    <t>Bantul/21 Juli 1997</t>
  </si>
  <si>
    <t>DAFTAR KELAS VIII A</t>
  </si>
  <si>
    <t>DAFTAR KELAS VIII B</t>
  </si>
  <si>
    <t>DAFTAR KELAS VIII C</t>
  </si>
  <si>
    <t>DAFTAR KELAS VIII D</t>
  </si>
  <si>
    <t>DAFTAR KELAS VIII E</t>
  </si>
  <si>
    <t>DAFTAR KELAS VIII F</t>
  </si>
  <si>
    <t>Kelas VIII G</t>
  </si>
  <si>
    <t>Tahun Pelajaran 2010/2011</t>
  </si>
  <si>
    <t>Pontianak/20 Feb 1998</t>
  </si>
  <si>
    <t>KURNIA FEBRI DWITIANA</t>
  </si>
  <si>
    <t>HENDRI SEPTIANSYAH</t>
  </si>
  <si>
    <r>
      <t xml:space="preserve">No </t>
    </r>
    <r>
      <rPr>
        <b/>
        <sz val="6"/>
        <color indexed="8"/>
        <rFont val="Arial"/>
        <family val="2"/>
      </rPr>
      <t>Pendaft.</t>
    </r>
  </si>
  <si>
    <t>Asal</t>
  </si>
  <si>
    <t>Kls</t>
  </si>
  <si>
    <t>Alamat</t>
  </si>
  <si>
    <t>B. Indo</t>
  </si>
  <si>
    <t>Mat</t>
  </si>
  <si>
    <t>IPA</t>
  </si>
  <si>
    <t>Nilai Prestasi</t>
  </si>
  <si>
    <t>Jml Nilai</t>
  </si>
  <si>
    <t>A</t>
  </si>
  <si>
    <t>Achad Imam Ma'ruf</t>
  </si>
  <si>
    <t>RT 03, Argorejo, Sedayu, Bantul</t>
  </si>
  <si>
    <t>-</t>
  </si>
  <si>
    <t>Agry Setiawan N</t>
  </si>
  <si>
    <t>Pedes,Agm,Sdy,Btl</t>
  </si>
  <si>
    <t>Aldi Bangkit Nugraha</t>
  </si>
  <si>
    <t>Perum Pesona Alam Sedayu Bantul</t>
  </si>
  <si>
    <t>Ari Ardiyanto P</t>
  </si>
  <si>
    <t>Sundikidul,Agm,Sdy,Btl</t>
  </si>
  <si>
    <t>Ari Widodo</t>
  </si>
  <si>
    <t>Polman, Agrojo, SDY, btl</t>
  </si>
  <si>
    <t>Assyifa Meila Putri</t>
  </si>
  <si>
    <t>Semampir,Agrj,Sdy,Btl</t>
  </si>
  <si>
    <t>Bayu Anjasmara</t>
  </si>
  <si>
    <t>Selogedong,Agd,Sdy,Btl</t>
  </si>
  <si>
    <t>Cindy Khoirootun Hisaan</t>
  </si>
  <si>
    <t>Sidorejo, Godean, Slmn</t>
  </si>
  <si>
    <t>Dicky Purwantoro</t>
  </si>
  <si>
    <t>Ngentak, Agrjo, Sdy, Btl</t>
  </si>
  <si>
    <t>Dika Setyawan</t>
  </si>
  <si>
    <t>Dwi Saputra</t>
  </si>
  <si>
    <t>Sumberan,Agd,Sdy,Btl</t>
  </si>
  <si>
    <t>Eka Yuliasih</t>
  </si>
  <si>
    <t>Sundi Lor, Sedayu, Bantul</t>
  </si>
  <si>
    <t>Fajar Sumedi K</t>
  </si>
  <si>
    <t>Puluhan,Agm,Sdy,Btl</t>
  </si>
  <si>
    <t>Feri Atika Wahyu Saputri</t>
  </si>
  <si>
    <t>Kaliberot, Argmly, Sdy,Btl</t>
  </si>
  <si>
    <t>Feriyanto Nugroho</t>
  </si>
  <si>
    <t>Kalakan, Agrjo, Sdy, Btl</t>
  </si>
  <si>
    <t>Hidayati</t>
  </si>
  <si>
    <t>Intan Lulu Habibah</t>
  </si>
  <si>
    <t>Sundi Kidul, Argorejo, Sedayu, Bantul</t>
  </si>
  <si>
    <t>Irwan Dwi Nugroho</t>
  </si>
  <si>
    <t>Isna Oktorida</t>
  </si>
  <si>
    <t>Isnaul Anifah</t>
  </si>
  <si>
    <t>Kristina Damayanti</t>
  </si>
  <si>
    <t>Kurniasari Tripambudi</t>
  </si>
  <si>
    <t>Mahesa Tegar P.A</t>
  </si>
  <si>
    <t>Perum polamanbaru, agrj</t>
  </si>
  <si>
    <t>Merliani Surya Putri</t>
  </si>
  <si>
    <t>Muhammad Fajar Antariksa</t>
  </si>
  <si>
    <t>Samden, Argomulyo, Sedayu, Bantul</t>
  </si>
  <si>
    <t>Pipit Santosa</t>
  </si>
  <si>
    <t>Karanglo,Agm,Sdy,Btl</t>
  </si>
  <si>
    <t>Rahmaningtiasputri Agustin</t>
  </si>
  <si>
    <t>Ricky Rizki Bayu H</t>
  </si>
  <si>
    <t>Surobayan,Agm,Sdy,Btl</t>
  </si>
  <si>
    <t>Rio Adi Putra</t>
  </si>
  <si>
    <t>Plawonan, Agrmly, Sdy, Btl</t>
  </si>
  <si>
    <t>Rizka Rahmawati</t>
  </si>
  <si>
    <t>Purwomarto, Argrj, Sdy, Btl</t>
  </si>
  <si>
    <t>Romi Alfian Adidarma</t>
  </si>
  <si>
    <t>Moyudan Sumberrahayu</t>
  </si>
  <si>
    <t>Sevi Ratna Sari</t>
  </si>
  <si>
    <t>L =</t>
  </si>
  <si>
    <t>P =</t>
  </si>
  <si>
    <t>B</t>
  </si>
  <si>
    <t>Adhe Pramana Putra</t>
  </si>
  <si>
    <t>Puluhan, Agrmly, Sdy, Btl</t>
  </si>
  <si>
    <t>Akhsanul Amal</t>
  </si>
  <si>
    <t>Barepan, Sumberahayu, Mydn, Slmn</t>
  </si>
  <si>
    <t>Ardhie Setya Yogaswara</t>
  </si>
  <si>
    <t>Bandut Lor RT 34, Argorejo, Sedayu, Bantul</t>
  </si>
  <si>
    <t>Arti Nisa Arfanti</t>
  </si>
  <si>
    <t>Ngentak,Agrj,Sdy,Btl</t>
  </si>
  <si>
    <t>Azzam Husaini</t>
  </si>
  <si>
    <t>Bella Monita Utami</t>
  </si>
  <si>
    <t>Kepuhan, Argrj, Sdy, Btl</t>
  </si>
  <si>
    <t>Bima Nusantara.P</t>
  </si>
  <si>
    <t>Catur Wulandari.P.W</t>
  </si>
  <si>
    <t>Kaliberot,Agm,Sdy,Btl</t>
  </si>
  <si>
    <t>Choirul Ilyas</t>
  </si>
  <si>
    <t>Danu Prakasa</t>
  </si>
  <si>
    <t>Sngon Krg, Sdy, Btl</t>
  </si>
  <si>
    <t>Desta Eva Ayuk Andini</t>
  </si>
  <si>
    <t>Bandut L, 32 Agrjo, Sdy, Btl</t>
  </si>
  <si>
    <t>Dika Hendrawan</t>
  </si>
  <si>
    <t>Brongkol,Agd,Sdy,Btl</t>
  </si>
  <si>
    <t>Estika Nur Atikah</t>
  </si>
  <si>
    <t>Kadireso, Pajangan</t>
  </si>
  <si>
    <t>Fajar Putra Pratama</t>
  </si>
  <si>
    <t>Polaman Baru, Agrj, Sdy, Btl</t>
  </si>
  <si>
    <t>Feni Baruwati</t>
  </si>
  <si>
    <t>Fiki Krisnawati</t>
  </si>
  <si>
    <t>Demangan, Argodadi, Sdy</t>
  </si>
  <si>
    <t>Gheri Kaka Meifani</t>
  </si>
  <si>
    <t>Blabak, Triwidadi Pajangan, Bantul</t>
  </si>
  <si>
    <t>Indra Cita Nughraha</t>
  </si>
  <si>
    <t>Gunung Mojo, Argsari, Sdy</t>
  </si>
  <si>
    <t>Inez Dewi Martyasari</t>
  </si>
  <si>
    <t>Ishadiyanto Salim</t>
  </si>
  <si>
    <t>Gunung Mojo, Argosari, Sedayu, Bantul</t>
  </si>
  <si>
    <t>Muhammad Catur M</t>
  </si>
  <si>
    <t>Muna Inas Makarim</t>
  </si>
  <si>
    <t>Nadi Tunggul Tiasto</t>
  </si>
  <si>
    <t>Sedayu, Btl</t>
  </si>
  <si>
    <t>Nur Laila</t>
  </si>
  <si>
    <t>Selogedong, Argodadi, Sedayu, Bantul</t>
  </si>
  <si>
    <t>Oktaviana Dewi</t>
  </si>
  <si>
    <t>Gamping, Sleman</t>
  </si>
  <si>
    <t>Ramadhan Wahyu Pratama</t>
  </si>
  <si>
    <t>Ratna Kristianti</t>
  </si>
  <si>
    <t>Rosalia Okta Rinartika</t>
  </si>
  <si>
    <t>Panggang Argomulyo, Sedayu, Bantul</t>
  </si>
  <si>
    <t>Sari Wahyuningsih</t>
  </si>
  <si>
    <t>Gowok, Kebonharjo, Saminggaluh</t>
  </si>
  <si>
    <t>Tangguh Budi N</t>
  </si>
  <si>
    <t>Wildan M.A</t>
  </si>
  <si>
    <t>Perum Sdy permai,Btl</t>
  </si>
  <si>
    <t>Polaman,Agrj,Sdy,Btl</t>
  </si>
  <si>
    <t>C</t>
  </si>
  <si>
    <t>Polamanbaru,Agj,Sdy,Btl</t>
  </si>
  <si>
    <t>Andy Budiawan</t>
  </si>
  <si>
    <t>Tegalrj,Agm,Sdy,Btl</t>
  </si>
  <si>
    <t>Angga Dewanta</t>
  </si>
  <si>
    <t>Samben,Agm,Sdy,Btl</t>
  </si>
  <si>
    <t>Anita Dwi Pratiwi</t>
  </si>
  <si>
    <t>Pedusan Agsri,Sdy,Btl</t>
  </si>
  <si>
    <t>Banar Nur Arifin</t>
  </si>
  <si>
    <t>Dian Risqi Fatimah</t>
  </si>
  <si>
    <t>Jetis, Argosari, Sedayu, Bantul</t>
  </si>
  <si>
    <t>Dicky Hartono</t>
  </si>
  <si>
    <t>Genting, Argorejo, Sedayu, Bantul</t>
  </si>
  <si>
    <t>Sengon Krng, Agrmly, Sdy</t>
  </si>
  <si>
    <t>Endro Kiswanto</t>
  </si>
  <si>
    <t>Fifi Saradika Anggraini</t>
  </si>
  <si>
    <t>Ikhsan</t>
  </si>
  <si>
    <t>Metes RT 48 Argorejo, Sedayu, Bantul</t>
  </si>
  <si>
    <t>Ikhsan Azhari</t>
  </si>
  <si>
    <t>Kaliurang,Agm,Sdy,Btl</t>
  </si>
  <si>
    <t>Khairunnisya</t>
  </si>
  <si>
    <t>Linda Puspita Arum Sari</t>
  </si>
  <si>
    <t>Jambon, Argsri, Sdy, Btl</t>
  </si>
  <si>
    <t>Maharani Nur Prastiwi</t>
  </si>
  <si>
    <t>Muhammad Galih Nurimani</t>
  </si>
  <si>
    <t>Perum Polaman Baru F.4 Sedayu, Bantul</t>
  </si>
  <si>
    <t>Nadia Irana</t>
  </si>
  <si>
    <t>Perum GKP Blok G II Sedayu Bantul</t>
  </si>
  <si>
    <t>Kemusuk kdl,Agm,Sdy,Btl</t>
  </si>
  <si>
    <t>Peni Kurniawati</t>
  </si>
  <si>
    <t>Riko Hermawan</t>
  </si>
  <si>
    <t>Plawonan, Argomulyo, Sedayu, Bantul</t>
  </si>
  <si>
    <t>Rino Suasono Edi</t>
  </si>
  <si>
    <r>
      <t>Si</t>
    </r>
    <r>
      <rPr>
        <sz val="12"/>
        <color indexed="8"/>
        <rFont val="Arial"/>
        <family val="2"/>
      </rPr>
      <t>nggih Saputra</t>
    </r>
  </si>
  <si>
    <t>Siska Wahyuningsih</t>
  </si>
  <si>
    <t>Wahyu Anafiah</t>
  </si>
  <si>
    <t>Karanglo, Agmrly, Sdy, Btl</t>
  </si>
  <si>
    <t>Waskito</t>
  </si>
  <si>
    <t>Yunita Alifatin Riskia Hadi</t>
  </si>
  <si>
    <t>D</t>
  </si>
  <si>
    <t>Achmad Satryo M</t>
  </si>
  <si>
    <t>Perum GKP, Agrjo, Sdy, Btl</t>
  </si>
  <si>
    <t>Aditya Nugraha</t>
  </si>
  <si>
    <t>Ageng Puji Budianto</t>
  </si>
  <si>
    <t>Sembuhkdl,Godean,Slm</t>
  </si>
  <si>
    <t>Ananda Ikhsan Yudha Pratama</t>
  </si>
  <si>
    <t>Ardhia Rysmala Putri</t>
  </si>
  <si>
    <t>Arief Fathurrohman</t>
  </si>
  <si>
    <t>Desti Kurniawati</t>
  </si>
  <si>
    <t>Metes,Agrj,Sdy,Btl</t>
  </si>
  <si>
    <t>Dian Umi Purwanti</t>
  </si>
  <si>
    <t>Dwi Ajeng Ramadhanti</t>
  </si>
  <si>
    <t>GKP. C 4/13 Argorejo, Sedayu, Bantul</t>
  </si>
  <si>
    <t>Ervianto Eko Nugroho</t>
  </si>
  <si>
    <t>Ika Windi Astuti</t>
  </si>
  <si>
    <t>Indah Tri Wulandari</t>
  </si>
  <si>
    <t>Ismawati Mella Sunjaya</t>
  </si>
  <si>
    <t>Meidy Pratama</t>
  </si>
  <si>
    <t>Bandut L, Agrjo, Sdy, Btl</t>
  </si>
  <si>
    <t>Nusi Anggoro Putra</t>
  </si>
  <si>
    <t>Blabak Triwidadi,Pjgn,Btl</t>
  </si>
  <si>
    <t>Ranie Setiyawati</t>
  </si>
  <si>
    <t>Reysa Amanda Sari</t>
  </si>
  <si>
    <t>Metes, Argrjo, Sdy, Btl</t>
  </si>
  <si>
    <t>Rian Haryanto</t>
  </si>
  <si>
    <t>Pereng Dawe, Balecatur, Gmpng</t>
  </si>
  <si>
    <t>Rico Kurniawan</t>
  </si>
  <si>
    <t>Jl. Wates km.10 Argomulyo, Sedayu, Bantul</t>
  </si>
  <si>
    <t>Ridho Rohman Nudin</t>
  </si>
  <si>
    <t>Pirak Bulus, Sidomulyo, Godean, Sleman</t>
  </si>
  <si>
    <t>Panggang, Argomulyo, Sedayu, Bantul</t>
  </si>
  <si>
    <t>Robby Priyanto</t>
  </si>
  <si>
    <t>Siddiq Achmad Fajar Munandar</t>
  </si>
  <si>
    <t xml:space="preserve">Syafika Azmi Bastian </t>
  </si>
  <si>
    <t>Ngaron, Balecatur, Gampig</t>
  </si>
  <si>
    <t>Syahry Ramadhan</t>
  </si>
  <si>
    <t>Sukoharjo,Agd,Sdy,Btl</t>
  </si>
  <si>
    <t>Udin Iswanto</t>
  </si>
  <si>
    <t>Jaten, Argsri, Sdy,Btl</t>
  </si>
  <si>
    <t>islam</t>
  </si>
  <si>
    <t>Wiji Alfiani</t>
  </si>
  <si>
    <t>RT 51 Gubug, Argosari, Sedayu, Bantul</t>
  </si>
  <si>
    <t>Yauma Sri Siamti</t>
  </si>
  <si>
    <t>Sabrang Lr, Triwdi, Pajangan</t>
  </si>
  <si>
    <t>Klangon, Argsri, Sdy</t>
  </si>
  <si>
    <t>Yoga Alvian</t>
  </si>
  <si>
    <t>E</t>
  </si>
  <si>
    <t>Adella Gita Pramesti</t>
  </si>
  <si>
    <t>Bandut Lor, Agrjo, Sdy, Btl</t>
  </si>
  <si>
    <t>Afif Nur'aziz</t>
  </si>
  <si>
    <t>Kaliurang, Agrmly, sdy, Btl</t>
  </si>
  <si>
    <t>Agung Pambudi</t>
  </si>
  <si>
    <t>Sengon Karang, Argomulyo, Sedayu, Bantul</t>
  </si>
  <si>
    <t>Agus Tiyan Danar Jati</t>
  </si>
  <si>
    <t>Polaman, Argorejo, Sedayu, Bantul</t>
  </si>
  <si>
    <t>Amirully Wahyu Andari</t>
  </si>
  <si>
    <t>Gedongan, Sumberagung, Slmn</t>
  </si>
  <si>
    <t>Anis Eka Indarti</t>
  </si>
  <si>
    <t>Anista Widhayanti</t>
  </si>
  <si>
    <t>Gubug,Agsri,Sdy,Btl</t>
  </si>
  <si>
    <t>Deni Ridwan Wijayanto</t>
  </si>
  <si>
    <t>Dewan Sigit Pamungkas</t>
  </si>
  <si>
    <t>Gunduk, Argosari, Sedayu, Bantul</t>
  </si>
  <si>
    <t>Dwi Lestari</t>
  </si>
  <si>
    <t>Gubuk, Argosari, Sedayu, Bantul</t>
  </si>
  <si>
    <t>Edi Permadi</t>
  </si>
  <si>
    <t>Brongkol, Argodadi, Sdy, Btl</t>
  </si>
  <si>
    <t>ElmagustaWulansari</t>
  </si>
  <si>
    <t>Erniati</t>
  </si>
  <si>
    <t>Fitria Fathlarahma D</t>
  </si>
  <si>
    <t>Hendrinur Afianto</t>
  </si>
  <si>
    <t>Indra Prasetyo</t>
  </si>
  <si>
    <t xml:space="preserve">Khamdani Ahmad </t>
  </si>
  <si>
    <t>Sungapan Dukuh, Argodadi, Sedayu, Bantul</t>
  </si>
  <si>
    <t>Lilis Budi Listyawati</t>
  </si>
  <si>
    <t>Nagita Indri Pramesthi</t>
  </si>
  <si>
    <t>Nureni</t>
  </si>
  <si>
    <t>Okta Cahyani Lestari</t>
  </si>
  <si>
    <t>Kemusuk kdll,Agm,Sdy,Btl</t>
  </si>
  <si>
    <t>Rahmat Cahyo Nugraha</t>
  </si>
  <si>
    <t>Tegalrejo, Sedayu, Bantul</t>
  </si>
  <si>
    <t>Ridwan Ramadhan</t>
  </si>
  <si>
    <t>Samben RT 03/11, Argomulyo, Sedayu, Bantul</t>
  </si>
  <si>
    <t>Ridwan Taufiq</t>
  </si>
  <si>
    <t>Riswanda Ajie Pratama</t>
  </si>
  <si>
    <t>Sumber, Balecatur, Gamping Sleman</t>
  </si>
  <si>
    <t>Tri Wahyuni</t>
  </si>
  <si>
    <t>Yuli Slamet Kirmanto</t>
  </si>
  <si>
    <t>Kaliurang Argomulyo, Sedayu, Bantul</t>
  </si>
  <si>
    <t>F</t>
  </si>
  <si>
    <t>Ade Chika S</t>
  </si>
  <si>
    <t>Kalakan,Agj,Sdy,Btl</t>
  </si>
  <si>
    <t>Agus Suprihatin</t>
  </si>
  <si>
    <t>Alfian Ahmad Faisal</t>
  </si>
  <si>
    <t>Bendosari,sumbersari,moyudan</t>
  </si>
  <si>
    <t>Anis Khoirun Nisa'</t>
  </si>
  <si>
    <t>Pedusan, Agsri, Sdy, Btl</t>
  </si>
  <si>
    <t>Arif Apriyanto</t>
  </si>
  <si>
    <t>Gilang Kurniawan</t>
  </si>
  <si>
    <t>Hendri Jatmiko</t>
  </si>
  <si>
    <t>Irvan Rizky Ramadhon</t>
  </si>
  <si>
    <t>Karangjati, Argsri, Sdy, Btl</t>
  </si>
  <si>
    <t>Isnan Heri Susanto</t>
  </si>
  <si>
    <t>Sedayu, Argsari, Btl</t>
  </si>
  <si>
    <t>Isnani Susilowati</t>
  </si>
  <si>
    <t>Kluwih, Gamping, Sleman</t>
  </si>
  <si>
    <t>Istiqomah</t>
  </si>
  <si>
    <t>Kelfin Aryanto</t>
  </si>
  <si>
    <t>Kristin Fibriana</t>
  </si>
  <si>
    <t>Kadibeso, Argodadi, Sedayu, Bantul</t>
  </si>
  <si>
    <t>Novian Dwi Indarto</t>
  </si>
  <si>
    <t>Srontakan,Agm,Sdy,Btl</t>
  </si>
  <si>
    <t>Nurul Amalia Hana P</t>
  </si>
  <si>
    <t>Goser, Sumberahayu, Mydn, Slmn</t>
  </si>
  <si>
    <t>Pamor Candra.S</t>
  </si>
  <si>
    <t>Watu,Agm,Sedayu,Btl</t>
  </si>
  <si>
    <t>Rasyid Hidayat</t>
  </si>
  <si>
    <t>Reni Dwi Safitri</t>
  </si>
  <si>
    <t>Retno Utami</t>
  </si>
  <si>
    <t>Sengnkrg,Agm,Sdy,Btl</t>
  </si>
  <si>
    <t>Safitri</t>
  </si>
  <si>
    <t>Gancahan V Sidomulyo</t>
  </si>
  <si>
    <t>Suryani</t>
  </si>
  <si>
    <t>Gng Bulu, Agrjo, Sdy, Btl</t>
  </si>
  <si>
    <t>Teguh Prasetiyo</t>
  </si>
  <si>
    <t>Pereng Wetan, Argorejo, Sedayu, Bantul</t>
  </si>
  <si>
    <t>Tomi Ammar Mubarak</t>
  </si>
  <si>
    <t>Tri Budi Rahayu</t>
  </si>
  <si>
    <t>Wahyu Endang Sari</t>
  </si>
  <si>
    <t>Weningati Kusumo Wahyu</t>
  </si>
  <si>
    <t>Watu RT. 05 Argomulyo, Sedayu, Bantul</t>
  </si>
  <si>
    <t>Wulan Sri Rahayu</t>
  </si>
  <si>
    <t>Watu, Agrmly, Sdy, Btl</t>
  </si>
  <si>
    <t>Yoga Satria Sembada</t>
  </si>
  <si>
    <t>Sawahan RT 02 RW 18 Sumbersari, Sleman</t>
  </si>
  <si>
    <t>Yulianto</t>
  </si>
  <si>
    <t>Yusvita Anggitasari</t>
  </si>
  <si>
    <t>G</t>
  </si>
  <si>
    <t>Agnes Dellaneira Spestira</t>
  </si>
  <si>
    <t>Panggang RT 01, Argomulyo, Sedayu, Bantul</t>
  </si>
  <si>
    <t>Akhid Khirohmah Mansyaroh</t>
  </si>
  <si>
    <t>Pereng Genting, Argorejo, Sedayu, Bantul</t>
  </si>
  <si>
    <t>Perum taman Sdy,Agrj,Btl</t>
  </si>
  <si>
    <t>Asrina Yuni Ikhsanti</t>
  </si>
  <si>
    <t>Bayu Setiawan</t>
  </si>
  <si>
    <t>Samben, Agrmly, Sdy,Btl</t>
  </si>
  <si>
    <t>Diyah Ayu Cahyaningsih</t>
  </si>
  <si>
    <t>Panggang, Agrmly, Sdy, Btl</t>
  </si>
  <si>
    <t>Perum GKP Blok G II No.6 Sedayu Bantul</t>
  </si>
  <si>
    <t>Fadhil Jatmiko</t>
  </si>
  <si>
    <t>Perum Graha Yasa D4 Kaliurang Argm, Sedayu</t>
  </si>
  <si>
    <t>Faizal Novian Hidayat</t>
  </si>
  <si>
    <t>Gagat Rilo Aji</t>
  </si>
  <si>
    <t>Gamol,Blctr,Gpg,Slm</t>
  </si>
  <si>
    <t>Gigih Prasetya Putra</t>
  </si>
  <si>
    <t>Pesona Alam Sedayu F 20</t>
  </si>
  <si>
    <t>Hanggit Her Kuncahyo</t>
  </si>
  <si>
    <t xml:space="preserve">Perum Sdy Permai, Btl </t>
  </si>
  <si>
    <t>Kitin Fajar Imam</t>
  </si>
  <si>
    <t>Kaliurang RT 01, Argomulyo, Sedayu, Bantul</t>
  </si>
  <si>
    <t>Kurnia Bintoro Aji</t>
  </si>
  <si>
    <t xml:space="preserve">Perum Sedayu Permai C. 68 </t>
  </si>
  <si>
    <t>Lia Yulianti</t>
  </si>
  <si>
    <t>Sengonkrg,Agm,Sdy,Btl</t>
  </si>
  <si>
    <t xml:space="preserve">Naditira Lingga Whesti </t>
  </si>
  <si>
    <t>Pedes, Agrmly, Sdy Btl</t>
  </si>
  <si>
    <t>Noormalita Megarona</t>
  </si>
  <si>
    <t>Nurul Dyah Kartikasari</t>
  </si>
  <si>
    <t>Pangestika Ardea Wati</t>
  </si>
  <si>
    <t>Mates, Argjo, Sdy, Btl</t>
  </si>
  <si>
    <t>Ratih Nawang Wulan</t>
  </si>
  <si>
    <t>Resa Witanti</t>
  </si>
  <si>
    <t>Sembuh Kdl, Slmn</t>
  </si>
  <si>
    <t>Reysaldo Fuguh Permana</t>
  </si>
  <si>
    <t>Perum Polaman Baru E2 Sedayu, Bantul</t>
  </si>
  <si>
    <t>Risky Diah Wulandari</t>
  </si>
  <si>
    <t>Gampeng,triwidadi,pjgn,Btl</t>
  </si>
  <si>
    <t>Ristiana Safitri</t>
  </si>
  <si>
    <t>Salsabila Majid</t>
  </si>
  <si>
    <t>Theresia Nastiti Larasati</t>
  </si>
  <si>
    <t>Tri Utami</t>
  </si>
  <si>
    <t>Valen Rizki Gitanto</t>
  </si>
  <si>
    <t>Metes RT 43 Argorejo, Sedayu, Bantul</t>
  </si>
  <si>
    <t>Widiyastuti</t>
  </si>
  <si>
    <t>Yushinta Puti Utifa</t>
  </si>
  <si>
    <t>Munengan, Sidoluhur, Godean, Slmn</t>
  </si>
  <si>
    <t>DAFTAR  KELAS VII A</t>
  </si>
  <si>
    <t>SMP NEGERI 1 SEDAYU</t>
  </si>
  <si>
    <t>No. Abs</t>
  </si>
  <si>
    <t>No. Abs 216</t>
  </si>
  <si>
    <t>DAFTAR  KELAS VII G</t>
  </si>
  <si>
    <t>DAFTAR  KELAS VII F</t>
  </si>
  <si>
    <t>DAFTAR  KELAS VII E</t>
  </si>
  <si>
    <t>DAFTAR  KELAS VII D</t>
  </si>
  <si>
    <t>DAFTAR  KELAS VII C</t>
  </si>
  <si>
    <t>DAFTAR  KELAS VII B</t>
  </si>
  <si>
    <t>Dwi Giri Nurcahya</t>
  </si>
  <si>
    <t>Dita Parviani</t>
  </si>
  <si>
    <t>Dika Ardiansah</t>
  </si>
  <si>
    <t>Akbar Fajar Rahardi</t>
  </si>
  <si>
    <t>Ramadhan Surya Wijaya</t>
  </si>
  <si>
    <t>Yulham Reyvandov</t>
  </si>
  <si>
    <t>Fadillah Rizki Nurul Widiawati</t>
  </si>
  <si>
    <t>Novita Dwi Agilika</t>
  </si>
  <si>
    <t>Bryan Trilaksono Rahardian</t>
  </si>
  <si>
    <t>Rifki Aulia Nurhanida</t>
  </si>
  <si>
    <t>Yessi Fatika Sari</t>
  </si>
  <si>
    <t>Davinia Farah Salwahanan</t>
  </si>
  <si>
    <t>Muhammad Qosim Hidayat</t>
  </si>
  <si>
    <t>Rafid Zuhdi Nugroho</t>
  </si>
  <si>
    <t>Wedharingtyas Sri Panglipurjati</t>
  </si>
  <si>
    <t>Fahrisa Rizqy Amalia</t>
  </si>
  <si>
    <t>El Galih Jalu Putra</t>
  </si>
  <si>
    <t>Alvinndo Ichwan Jati</t>
  </si>
  <si>
    <t>Azis Ramadhan</t>
  </si>
  <si>
    <t>Hildha Aprilia Pratiwi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</si>
</sst>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63"/>
      <name val="Arial"/>
      <family val="2"/>
    </font>
    <font>
      <b/>
      <sz val="14"/>
      <color indexed="63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6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6"/>
      <color indexed="9"/>
      <name val="Arial"/>
      <family val="2"/>
    </font>
    <font>
      <b/>
      <sz val="11"/>
      <color indexed="30"/>
      <name val="Arial"/>
      <family val="2"/>
    </font>
    <font>
      <b/>
      <sz val="12"/>
      <color indexed="4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2"/>
      <color indexed="17"/>
      <name val="Arial"/>
      <family val="2"/>
    </font>
    <font>
      <b/>
      <sz val="8"/>
      <color indexed="8"/>
      <name val="Calibri"/>
      <family val="2"/>
    </font>
    <font>
      <b/>
      <sz val="12"/>
      <color indexed="10"/>
      <name val="Arial"/>
      <family val="2"/>
    </font>
    <font>
      <b/>
      <sz val="14"/>
      <color indexed="8"/>
      <name val="Calibri"/>
      <family val="2"/>
    </font>
    <font>
      <sz val="18"/>
      <color indexed="8"/>
      <name val="Berlin Sans FB"/>
      <family val="2"/>
    </font>
    <font>
      <b/>
      <sz val="18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i/>
      <sz val="11"/>
      <color indexed="8"/>
      <name val="Arial"/>
      <family val="2"/>
    </font>
    <font>
      <sz val="16"/>
      <color indexed="8"/>
      <name val="Arial"/>
      <family val="2"/>
    </font>
    <font>
      <i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gray0625">
        <fgColor indexed="8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dashed"/>
      <top style="dashed"/>
      <bottom style="dotted"/>
    </border>
    <border>
      <left style="dashed"/>
      <right style="dashed"/>
      <top style="dashed"/>
      <bottom style="dotted"/>
    </border>
    <border>
      <left style="dashed"/>
      <right style="thin"/>
      <top style="dashed"/>
      <bottom style="dotted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/>
    </border>
    <border>
      <left style="thin"/>
      <right style="thin"/>
      <top style="thin"/>
      <bottom style="dotted">
        <color indexed="8"/>
      </bottom>
    </border>
    <border>
      <left style="thin"/>
      <right style="thin"/>
      <top style="dotted">
        <color indexed="8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/>
      <right style="dotted">
        <color indexed="8"/>
      </right>
      <top style="thin"/>
      <bottom style="thin"/>
    </border>
    <border>
      <left style="thin"/>
      <right style="dotted">
        <color indexed="8"/>
      </right>
      <top style="thin"/>
      <bottom style="dotted">
        <color indexed="8"/>
      </bottom>
    </border>
    <border>
      <left style="thin"/>
      <right style="dotted">
        <color indexed="8"/>
      </right>
      <top style="dotted">
        <color indexed="8"/>
      </top>
      <bottom style="dotted">
        <color indexed="8"/>
      </bottom>
    </border>
    <border>
      <left style="thin"/>
      <right style="dotted">
        <color indexed="8"/>
      </right>
      <top style="dotted">
        <color indexed="8"/>
      </top>
      <bottom style="thin"/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/>
      <right style="dotted"/>
      <top>
        <color indexed="63"/>
      </top>
      <bottom style="thin"/>
    </border>
    <border>
      <left style="thin"/>
      <right style="dashed"/>
      <top style="dashed"/>
      <bottom style="thin"/>
    </border>
    <border>
      <left style="thin"/>
      <right style="dashed"/>
      <top>
        <color indexed="63"/>
      </top>
      <bottom style="thin"/>
    </border>
    <border>
      <left style="thin"/>
      <right style="dashed"/>
      <top style="dotted"/>
      <bottom style="dotted"/>
    </border>
    <border>
      <left style="hair"/>
      <right style="hair"/>
      <top style="dotted"/>
      <bottom style="dotted"/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 style="dotted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medium">
        <color indexed="9"/>
      </right>
      <top style="medium"/>
      <bottom>
        <color indexed="63"/>
      </bottom>
    </border>
    <border>
      <left style="medium">
        <color indexed="9"/>
      </left>
      <right style="medium">
        <color indexed="9"/>
      </right>
      <top style="medium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/>
      <bottom style="hair"/>
    </border>
    <border>
      <left style="hair">
        <color theme="1"/>
      </left>
      <right style="hair">
        <color theme="1"/>
      </right>
      <top style="thin"/>
      <bottom style="thin"/>
    </border>
    <border>
      <left style="hair">
        <color theme="1"/>
      </left>
      <right style="thin"/>
      <top style="thin"/>
      <bottom style="thin"/>
    </border>
    <border>
      <left style="medium">
        <color indexed="9"/>
      </left>
      <right>
        <color indexed="63"/>
      </right>
      <top style="medium"/>
      <bottom>
        <color indexed="63"/>
      </bottom>
    </border>
    <border>
      <left style="thin"/>
      <right style="hair">
        <color theme="1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hair"/>
    </border>
    <border>
      <left style="thin"/>
      <right style="thin"/>
      <top>
        <color indexed="63"/>
      </top>
      <bottom style="thin"/>
    </border>
    <border>
      <left style="thin"/>
      <right style="hair">
        <color theme="1"/>
      </right>
      <top style="thin"/>
      <bottom>
        <color indexed="63"/>
      </bottom>
    </border>
    <border>
      <left style="hair">
        <color theme="1"/>
      </left>
      <right style="hair">
        <color theme="1"/>
      </right>
      <top style="thin"/>
      <bottom>
        <color indexed="63"/>
      </bottom>
    </border>
    <border>
      <left style="hair">
        <color theme="1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16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3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vertical="center"/>
      <protection locked="0"/>
    </xf>
    <xf numFmtId="0" fontId="6" fillId="33" borderId="13" xfId="0" applyFont="1" applyFill="1" applyBorder="1" applyAlignment="1">
      <alignment vertical="center"/>
    </xf>
    <xf numFmtId="2" fontId="6" fillId="33" borderId="13" xfId="0" applyNumberFormat="1" applyFont="1" applyFill="1" applyBorder="1" applyAlignment="1" applyProtection="1">
      <alignment vertical="center"/>
      <protection locked="0"/>
    </xf>
    <xf numFmtId="2" fontId="6" fillId="33" borderId="13" xfId="0" applyNumberFormat="1" applyFont="1" applyFill="1" applyBorder="1" applyAlignment="1">
      <alignment vertical="center"/>
    </xf>
    <xf numFmtId="164" fontId="6" fillId="33" borderId="13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 applyProtection="1">
      <alignment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vertical="center"/>
      <protection locked="0"/>
    </xf>
    <xf numFmtId="0" fontId="6" fillId="33" borderId="16" xfId="0" applyFont="1" applyFill="1" applyBorder="1" applyAlignment="1">
      <alignment vertical="center"/>
    </xf>
    <xf numFmtId="2" fontId="6" fillId="33" borderId="16" xfId="0" applyNumberFormat="1" applyFont="1" applyFill="1" applyBorder="1" applyAlignment="1">
      <alignment vertical="center"/>
    </xf>
    <xf numFmtId="164" fontId="6" fillId="33" borderId="16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/>
    </xf>
    <xf numFmtId="0" fontId="0" fillId="0" borderId="17" xfId="0" applyBorder="1" applyAlignment="1">
      <alignment/>
    </xf>
    <xf numFmtId="0" fontId="4" fillId="33" borderId="16" xfId="0" applyFont="1" applyFill="1" applyBorder="1" applyAlignment="1" quotePrefix="1">
      <alignment vertical="center"/>
    </xf>
    <xf numFmtId="0" fontId="4" fillId="33" borderId="16" xfId="0" applyFont="1" applyFill="1" applyBorder="1" applyAlignment="1">
      <alignment horizontal="center" vertical="center"/>
    </xf>
    <xf numFmtId="2" fontId="4" fillId="33" borderId="16" xfId="0" applyNumberFormat="1" applyFont="1" applyFill="1" applyBorder="1" applyAlignment="1" applyProtection="1">
      <alignment vertical="center"/>
      <protection locked="0"/>
    </xf>
    <xf numFmtId="2" fontId="4" fillId="33" borderId="16" xfId="0" applyNumberFormat="1" applyFont="1" applyFill="1" applyBorder="1" applyAlignment="1" applyProtection="1">
      <alignment horizontal="center" vertical="center"/>
      <protection locked="0"/>
    </xf>
    <xf numFmtId="2" fontId="11" fillId="33" borderId="16" xfId="0" applyNumberFormat="1" applyFont="1" applyFill="1" applyBorder="1" applyAlignment="1" applyProtection="1">
      <alignment vertical="center"/>
      <protection locked="0"/>
    </xf>
    <xf numFmtId="2" fontId="10" fillId="33" borderId="16" xfId="0" applyNumberFormat="1" applyFont="1" applyFill="1" applyBorder="1" applyAlignment="1">
      <alignment vertical="center"/>
    </xf>
    <xf numFmtId="2" fontId="6" fillId="33" borderId="16" xfId="0" applyNumberFormat="1" applyFont="1" applyFill="1" applyBorder="1" applyAlignment="1" applyProtection="1">
      <alignment vertical="center"/>
      <protection locked="0"/>
    </xf>
    <xf numFmtId="0" fontId="4" fillId="33" borderId="16" xfId="0" applyFont="1" applyFill="1" applyBorder="1" applyAlignment="1" applyProtection="1" quotePrefix="1">
      <alignment vertical="center"/>
      <protection locked="0"/>
    </xf>
    <xf numFmtId="15" fontId="4" fillId="33" borderId="16" xfId="0" applyNumberFormat="1" applyFont="1" applyFill="1" applyBorder="1" applyAlignment="1" applyProtection="1">
      <alignment vertical="center"/>
      <protection locked="0"/>
    </xf>
    <xf numFmtId="0" fontId="4" fillId="33" borderId="18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 applyProtection="1">
      <alignment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vertical="center"/>
      <protection locked="0"/>
    </xf>
    <xf numFmtId="0" fontId="6" fillId="33" borderId="18" xfId="0" applyFont="1" applyFill="1" applyBorder="1" applyAlignment="1">
      <alignment vertical="center"/>
    </xf>
    <xf numFmtId="0" fontId="6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horizontal="right"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2" fontId="6" fillId="33" borderId="0" xfId="0" applyNumberFormat="1" applyFont="1" applyFill="1" applyAlignment="1">
      <alignment vertical="center"/>
    </xf>
    <xf numFmtId="164" fontId="6" fillId="33" borderId="0" xfId="0" applyNumberFormat="1" applyFont="1" applyFill="1" applyAlignment="1">
      <alignment horizontal="center" vertical="center"/>
    </xf>
    <xf numFmtId="2" fontId="4" fillId="33" borderId="0" xfId="0" applyNumberFormat="1" applyFont="1" applyFill="1" applyAlignment="1" applyProtection="1">
      <alignment vertical="center"/>
      <protection locked="0"/>
    </xf>
    <xf numFmtId="2" fontId="11" fillId="33" borderId="0" xfId="0" applyNumberFormat="1" applyFont="1" applyFill="1" applyAlignment="1" applyProtection="1">
      <alignment vertical="center"/>
      <protection locked="0"/>
    </xf>
    <xf numFmtId="2" fontId="10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12" fillId="33" borderId="16" xfId="0" applyFont="1" applyFill="1" applyBorder="1" applyAlignment="1" applyProtection="1">
      <alignment vertical="center"/>
      <protection locked="0"/>
    </xf>
    <xf numFmtId="15" fontId="4" fillId="33" borderId="16" xfId="0" applyNumberFormat="1" applyFont="1" applyFill="1" applyBorder="1" applyAlignment="1" quotePrefix="1">
      <alignment vertical="center"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2" fontId="6" fillId="33" borderId="18" xfId="0" applyNumberFormat="1" applyFont="1" applyFill="1" applyBorder="1" applyAlignment="1">
      <alignment vertical="center"/>
    </xf>
    <xf numFmtId="164" fontId="6" fillId="33" borderId="18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 applyProtection="1" quotePrefix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4" fillId="33" borderId="20" xfId="0" applyFont="1" applyFill="1" applyBorder="1" applyAlignment="1">
      <alignment vertical="center"/>
    </xf>
    <xf numFmtId="0" fontId="4" fillId="33" borderId="20" xfId="0" applyFont="1" applyFill="1" applyBorder="1" applyAlignment="1" applyProtection="1">
      <alignment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vertical="center"/>
      <protection locked="0"/>
    </xf>
    <xf numFmtId="0" fontId="6" fillId="33" borderId="20" xfId="0" applyFont="1" applyFill="1" applyBorder="1" applyAlignment="1">
      <alignment vertical="center"/>
    </xf>
    <xf numFmtId="2" fontId="6" fillId="33" borderId="20" xfId="0" applyNumberFormat="1" applyFont="1" applyFill="1" applyBorder="1" applyAlignment="1">
      <alignment vertical="center"/>
    </xf>
    <xf numFmtId="164" fontId="6" fillId="33" borderId="20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/>
    </xf>
    <xf numFmtId="0" fontId="0" fillId="0" borderId="21" xfId="0" applyBorder="1" applyAlignment="1">
      <alignment/>
    </xf>
    <xf numFmtId="15" fontId="4" fillId="33" borderId="16" xfId="0" applyNumberFormat="1" applyFont="1" applyFill="1" applyBorder="1" applyAlignment="1" applyProtection="1" quotePrefix="1">
      <alignment vertical="center"/>
      <protection locked="0"/>
    </xf>
    <xf numFmtId="0" fontId="10" fillId="33" borderId="16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vertical="center"/>
    </xf>
    <xf numFmtId="0" fontId="4" fillId="33" borderId="23" xfId="0" applyFont="1" applyFill="1" applyBorder="1" applyAlignment="1" applyProtection="1">
      <alignment vertical="center"/>
      <protection locked="0"/>
    </xf>
    <xf numFmtId="0" fontId="4" fillId="33" borderId="23" xfId="0" applyFont="1" applyFill="1" applyBorder="1" applyAlignment="1">
      <alignment horizontal="center" vertical="center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vertical="center"/>
      <protection locked="0"/>
    </xf>
    <xf numFmtId="0" fontId="6" fillId="33" borderId="23" xfId="0" applyFont="1" applyFill="1" applyBorder="1" applyAlignment="1">
      <alignment vertical="center"/>
    </xf>
    <xf numFmtId="2" fontId="6" fillId="33" borderId="23" xfId="0" applyNumberFormat="1" applyFont="1" applyFill="1" applyBorder="1" applyAlignment="1">
      <alignment vertical="center"/>
    </xf>
    <xf numFmtId="164" fontId="6" fillId="33" borderId="23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/>
    </xf>
    <xf numFmtId="0" fontId="0" fillId="0" borderId="24" xfId="0" applyBorder="1" applyAlignment="1">
      <alignment/>
    </xf>
    <xf numFmtId="0" fontId="4" fillId="33" borderId="25" xfId="0" applyFont="1" applyFill="1" applyBorder="1" applyAlignment="1">
      <alignment vertical="center"/>
    </xf>
    <xf numFmtId="0" fontId="4" fillId="33" borderId="25" xfId="0" applyFont="1" applyFill="1" applyBorder="1" applyAlignment="1" applyProtection="1">
      <alignment vertical="center"/>
      <protection locked="0"/>
    </xf>
    <xf numFmtId="0" fontId="4" fillId="33" borderId="25" xfId="0" applyFont="1" applyFill="1" applyBorder="1" applyAlignment="1">
      <alignment horizontal="center" vertical="center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vertical="center"/>
      <protection locked="0"/>
    </xf>
    <xf numFmtId="0" fontId="6" fillId="33" borderId="25" xfId="0" applyFont="1" applyFill="1" applyBorder="1" applyAlignment="1">
      <alignment vertical="center"/>
    </xf>
    <xf numFmtId="2" fontId="6" fillId="33" borderId="25" xfId="0" applyNumberFormat="1" applyFont="1" applyFill="1" applyBorder="1" applyAlignment="1">
      <alignment vertical="center"/>
    </xf>
    <xf numFmtId="164" fontId="6" fillId="33" borderId="25" xfId="0" applyNumberFormat="1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6" fillId="33" borderId="0" xfId="0" applyFont="1" applyFill="1" applyBorder="1" applyAlignment="1">
      <alignment vertical="center"/>
    </xf>
    <xf numFmtId="0" fontId="13" fillId="34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0" fillId="35" borderId="38" xfId="0" applyFont="1" applyFill="1" applyBorder="1" applyAlignment="1">
      <alignment horizontal="center" vertical="center" wrapText="1"/>
    </xf>
    <xf numFmtId="0" fontId="6" fillId="35" borderId="38" xfId="0" applyFont="1" applyFill="1" applyBorder="1" applyAlignment="1">
      <alignment horizontal="center" vertical="center" wrapText="1"/>
    </xf>
    <xf numFmtId="0" fontId="9" fillId="35" borderId="38" xfId="0" applyFont="1" applyFill="1" applyBorder="1" applyAlignment="1">
      <alignment horizontal="center" vertical="center" wrapText="1"/>
    </xf>
    <xf numFmtId="0" fontId="13" fillId="35" borderId="38" xfId="0" applyFont="1" applyFill="1" applyBorder="1" applyAlignment="1">
      <alignment horizontal="center" vertical="center" wrapText="1"/>
    </xf>
    <xf numFmtId="0" fontId="16" fillId="35" borderId="38" xfId="0" applyFont="1" applyFill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33" borderId="38" xfId="0" applyFont="1" applyFill="1" applyBorder="1" applyAlignment="1" applyProtection="1">
      <alignment vertical="center"/>
      <protection locked="0"/>
    </xf>
    <xf numFmtId="0" fontId="6" fillId="33" borderId="38" xfId="0" applyFont="1" applyFill="1" applyBorder="1" applyAlignment="1" applyProtection="1">
      <alignment horizontal="center" vertical="center"/>
      <protection locked="0"/>
    </xf>
    <xf numFmtId="0" fontId="6" fillId="0" borderId="38" xfId="0" applyFont="1" applyBorder="1" applyAlignment="1">
      <alignment horizontal="left" vertical="center"/>
    </xf>
    <xf numFmtId="0" fontId="16" fillId="0" borderId="38" xfId="0" applyFont="1" applyBorder="1" applyAlignment="1">
      <alignment vertical="center"/>
    </xf>
    <xf numFmtId="0" fontId="6" fillId="33" borderId="38" xfId="0" applyFont="1" applyFill="1" applyBorder="1" applyAlignment="1">
      <alignment vertical="center"/>
    </xf>
    <xf numFmtId="0" fontId="6" fillId="33" borderId="38" xfId="0" applyFont="1" applyFill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6" borderId="0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0" fillId="35" borderId="38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6" fillId="0" borderId="40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6" fillId="0" borderId="39" xfId="0" applyFont="1" applyBorder="1" applyAlignment="1">
      <alignment vertical="center"/>
    </xf>
    <xf numFmtId="0" fontId="7" fillId="0" borderId="38" xfId="0" applyFont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35" borderId="41" xfId="0" applyFill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18" fontId="6" fillId="33" borderId="41" xfId="0" applyNumberFormat="1" applyFont="1" applyFill="1" applyBorder="1" applyAlignment="1" applyProtection="1" quotePrefix="1">
      <alignment horizontal="center" vertical="center"/>
      <protection locked="0"/>
    </xf>
    <xf numFmtId="0" fontId="6" fillId="33" borderId="41" xfId="0" applyFont="1" applyFill="1" applyBorder="1" applyAlignment="1">
      <alignment vertical="center"/>
    </xf>
    <xf numFmtId="0" fontId="6" fillId="0" borderId="41" xfId="0" applyFont="1" applyBorder="1" applyAlignment="1">
      <alignment horizontal="left" vertical="center"/>
    </xf>
    <xf numFmtId="0" fontId="11" fillId="0" borderId="41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6" fillId="33" borderId="41" xfId="0" applyFont="1" applyFill="1" applyBorder="1" applyAlignment="1" applyProtection="1">
      <alignment vertical="center"/>
      <protection locked="0"/>
    </xf>
    <xf numFmtId="0" fontId="6" fillId="0" borderId="41" xfId="0" applyFont="1" applyBorder="1" applyAlignment="1">
      <alignment vertical="center"/>
    </xf>
    <xf numFmtId="0" fontId="6" fillId="33" borderId="41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left" vertical="center"/>
    </xf>
    <xf numFmtId="0" fontId="6" fillId="33" borderId="41" xfId="0" applyFont="1" applyFill="1" applyBorder="1" applyAlignment="1" applyProtection="1">
      <alignment horizontal="center" vertical="center"/>
      <protection locked="0"/>
    </xf>
    <xf numFmtId="0" fontId="7" fillId="0" borderId="4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3" fillId="33" borderId="16" xfId="0" applyFont="1" applyFill="1" applyBorder="1" applyAlignment="1">
      <alignment vertical="center"/>
    </xf>
    <xf numFmtId="0" fontId="73" fillId="33" borderId="16" xfId="0" applyFont="1" applyFill="1" applyBorder="1" applyAlignment="1" applyProtection="1">
      <alignment vertical="center"/>
      <protection locked="0"/>
    </xf>
    <xf numFmtId="0" fontId="73" fillId="33" borderId="16" xfId="0" applyFont="1" applyFill="1" applyBorder="1" applyAlignment="1">
      <alignment horizontal="center" vertical="center"/>
    </xf>
    <xf numFmtId="0" fontId="73" fillId="33" borderId="16" xfId="0" applyFont="1" applyFill="1" applyBorder="1" applyAlignment="1" applyProtection="1">
      <alignment horizontal="center" vertical="center"/>
      <protection locked="0"/>
    </xf>
    <xf numFmtId="0" fontId="74" fillId="33" borderId="15" xfId="0" applyFont="1" applyFill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12" fillId="33" borderId="16" xfId="0" applyFont="1" applyFill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vertical="center"/>
    </xf>
    <xf numFmtId="0" fontId="4" fillId="33" borderId="46" xfId="0" applyFont="1" applyFill="1" applyBorder="1" applyAlignment="1" applyProtection="1">
      <alignment vertical="center"/>
      <protection locked="0"/>
    </xf>
    <xf numFmtId="0" fontId="4" fillId="33" borderId="46" xfId="0" applyFont="1" applyFill="1" applyBorder="1" applyAlignment="1">
      <alignment horizontal="center" vertical="center"/>
    </xf>
    <xf numFmtId="0" fontId="4" fillId="33" borderId="46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vertical="center"/>
      <protection locked="0"/>
    </xf>
    <xf numFmtId="0" fontId="6" fillId="33" borderId="46" xfId="0" applyFont="1" applyFill="1" applyBorder="1" applyAlignment="1">
      <alignment vertical="center"/>
    </xf>
    <xf numFmtId="2" fontId="6" fillId="33" borderId="46" xfId="0" applyNumberFormat="1" applyFont="1" applyFill="1" applyBorder="1" applyAlignment="1">
      <alignment vertical="center"/>
    </xf>
    <xf numFmtId="164" fontId="6" fillId="33" borderId="46" xfId="0" applyNumberFormat="1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vertical="center"/>
    </xf>
    <xf numFmtId="0" fontId="4" fillId="33" borderId="25" xfId="0" applyFont="1" applyFill="1" applyBorder="1" applyAlignment="1" quotePrefix="1">
      <alignment vertical="center"/>
    </xf>
    <xf numFmtId="0" fontId="4" fillId="33" borderId="23" xfId="0" applyFont="1" applyFill="1" applyBorder="1" applyAlignment="1" quotePrefix="1">
      <alignment vertical="center"/>
    </xf>
    <xf numFmtId="0" fontId="4" fillId="33" borderId="48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8" fillId="33" borderId="39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/>
    </xf>
    <xf numFmtId="2" fontId="12" fillId="0" borderId="49" xfId="55" applyNumberFormat="1" applyFont="1" applyBorder="1" applyAlignment="1" applyProtection="1">
      <alignment vertical="center"/>
      <protection locked="0"/>
    </xf>
    <xf numFmtId="2" fontId="12" fillId="0" borderId="50" xfId="0" applyNumberFormat="1" applyFont="1" applyBorder="1" applyAlignment="1" quotePrefix="1">
      <alignment horizontal="center" vertical="center"/>
    </xf>
    <xf numFmtId="2" fontId="12" fillId="0" borderId="50" xfId="0" applyNumberFormat="1" applyFont="1" applyBorder="1" applyAlignment="1">
      <alignment vertical="center"/>
    </xf>
    <xf numFmtId="0" fontId="4" fillId="0" borderId="49" xfId="0" applyFont="1" applyBorder="1" applyAlignment="1" applyProtection="1">
      <alignment horizontal="center" vertical="center"/>
      <protection locked="0"/>
    </xf>
    <xf numFmtId="0" fontId="24" fillId="0" borderId="49" xfId="0" applyFont="1" applyBorder="1" applyAlignment="1">
      <alignment horizontal="center" vertical="center"/>
    </xf>
    <xf numFmtId="165" fontId="12" fillId="0" borderId="50" xfId="0" applyNumberFormat="1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vertical="center"/>
      <protection locked="0"/>
    </xf>
    <xf numFmtId="0" fontId="4" fillId="0" borderId="49" xfId="0" applyFont="1" applyBorder="1" applyAlignment="1" applyProtection="1">
      <alignment vertical="center"/>
      <protection locked="0"/>
    </xf>
    <xf numFmtId="2" fontId="12" fillId="0" borderId="49" xfId="0" applyNumberFormat="1" applyFont="1" applyBorder="1" applyAlignment="1">
      <alignment vertical="center"/>
    </xf>
    <xf numFmtId="165" fontId="12" fillId="0" borderId="49" xfId="55" applyNumberFormat="1" applyFont="1" applyBorder="1" applyAlignment="1" applyProtection="1">
      <alignment horizontal="center" vertical="center"/>
      <protection locked="0"/>
    </xf>
    <xf numFmtId="0" fontId="12" fillId="0" borderId="49" xfId="55" applyFont="1" applyBorder="1" applyAlignment="1" applyProtection="1">
      <alignment vertical="center"/>
      <protection locked="0"/>
    </xf>
    <xf numFmtId="0" fontId="4" fillId="0" borderId="49" xfId="55" applyFont="1" applyBorder="1" applyAlignment="1" applyProtection="1">
      <alignment vertical="center"/>
      <protection locked="0"/>
    </xf>
    <xf numFmtId="0" fontId="4" fillId="0" borderId="49" xfId="55" applyFont="1" applyBorder="1" applyAlignment="1" applyProtection="1">
      <alignment horizontal="center" vertical="center"/>
      <protection locked="0"/>
    </xf>
    <xf numFmtId="2" fontId="12" fillId="0" borderId="49" xfId="55" applyNumberFormat="1" applyFont="1" applyBorder="1" applyAlignment="1">
      <alignment vertical="center"/>
      <protection/>
    </xf>
    <xf numFmtId="0" fontId="12" fillId="0" borderId="49" xfId="0" applyFont="1" applyBorder="1" applyAlignment="1">
      <alignment vertical="center"/>
    </xf>
    <xf numFmtId="2" fontId="12" fillId="0" borderId="50" xfId="55" applyNumberFormat="1" applyFont="1" applyBorder="1" applyAlignment="1">
      <alignment vertical="center"/>
      <protection/>
    </xf>
    <xf numFmtId="165" fontId="12" fillId="0" borderId="49" xfId="55" applyNumberFormat="1" applyFont="1" applyBorder="1" applyAlignment="1">
      <alignment horizontal="center" vertical="center"/>
      <protection/>
    </xf>
    <xf numFmtId="0" fontId="12" fillId="0" borderId="49" xfId="55" applyFont="1" applyBorder="1" applyAlignment="1">
      <alignment vertical="center"/>
      <protection/>
    </xf>
    <xf numFmtId="0" fontId="4" fillId="0" borderId="49" xfId="55" applyFont="1" applyBorder="1" applyAlignment="1">
      <alignment vertical="center"/>
      <protection/>
    </xf>
    <xf numFmtId="0" fontId="4" fillId="0" borderId="49" xfId="55" applyFont="1" applyBorder="1" applyAlignment="1">
      <alignment horizontal="center" vertical="center"/>
      <protection/>
    </xf>
    <xf numFmtId="165" fontId="12" fillId="0" borderId="50" xfId="55" applyNumberFormat="1" applyFont="1" applyBorder="1" applyAlignment="1">
      <alignment horizontal="center" vertical="center"/>
      <protection/>
    </xf>
    <xf numFmtId="165" fontId="12" fillId="0" borderId="50" xfId="55" applyNumberFormat="1" applyFont="1" applyBorder="1" applyAlignment="1" applyProtection="1">
      <alignment horizontal="center" vertical="center"/>
      <protection locked="0"/>
    </xf>
    <xf numFmtId="2" fontId="12" fillId="0" borderId="49" xfId="0" applyNumberFormat="1" applyFont="1" applyBorder="1" applyAlignment="1" applyProtection="1">
      <alignment vertical="center"/>
      <protection locked="0"/>
    </xf>
    <xf numFmtId="165" fontId="12" fillId="0" borderId="49" xfId="0" applyNumberFormat="1" applyFont="1" applyBorder="1" applyAlignment="1" applyProtection="1">
      <alignment horizontal="center" vertical="center"/>
      <protection locked="0"/>
    </xf>
    <xf numFmtId="0" fontId="26" fillId="0" borderId="49" xfId="0" applyFont="1" applyBorder="1" applyAlignment="1" applyProtection="1">
      <alignment vertical="center"/>
      <protection locked="0"/>
    </xf>
    <xf numFmtId="165" fontId="12" fillId="0" borderId="49" xfId="0" applyNumberFormat="1" applyFont="1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12" fillId="0" borderId="50" xfId="0" applyFont="1" applyBorder="1" applyAlignment="1" applyProtection="1">
      <alignment vertical="center"/>
      <protection locked="0"/>
    </xf>
    <xf numFmtId="2" fontId="12" fillId="0" borderId="50" xfId="0" applyNumberFormat="1" applyFont="1" applyBorder="1" applyAlignment="1" applyProtection="1">
      <alignment vertical="center"/>
      <protection locked="0"/>
    </xf>
    <xf numFmtId="165" fontId="9" fillId="0" borderId="49" xfId="55" applyNumberFormat="1" applyFont="1" applyBorder="1" applyAlignment="1" applyProtection="1">
      <alignment horizontal="center" vertical="center"/>
      <protection locked="0"/>
    </xf>
    <xf numFmtId="2" fontId="12" fillId="0" borderId="49" xfId="0" applyNumberFormat="1" applyFont="1" applyBorder="1" applyAlignment="1" quotePrefix="1">
      <alignment horizontal="center" vertical="center"/>
    </xf>
    <xf numFmtId="0" fontId="30" fillId="0" borderId="0" xfId="0" applyFont="1" applyAlignment="1">
      <alignment horizontal="right"/>
    </xf>
    <xf numFmtId="0" fontId="4" fillId="0" borderId="50" xfId="55" applyFont="1" applyBorder="1" applyAlignment="1" applyProtection="1">
      <alignment vertical="center"/>
      <protection locked="0"/>
    </xf>
    <xf numFmtId="0" fontId="24" fillId="33" borderId="49" xfId="0" applyFont="1" applyFill="1" applyBorder="1" applyAlignment="1">
      <alignment horizontal="center" vertical="center"/>
    </xf>
    <xf numFmtId="165" fontId="12" fillId="33" borderId="49" xfId="0" applyNumberFormat="1" applyFont="1" applyFill="1" applyBorder="1" applyAlignment="1" applyProtection="1">
      <alignment horizontal="center" vertical="center"/>
      <protection locked="0"/>
    </xf>
    <xf numFmtId="0" fontId="12" fillId="33" borderId="49" xfId="0" applyFont="1" applyFill="1" applyBorder="1" applyAlignment="1" applyProtection="1">
      <alignment vertical="center"/>
      <protection locked="0"/>
    </xf>
    <xf numFmtId="2" fontId="12" fillId="33" borderId="49" xfId="0" applyNumberFormat="1" applyFont="1" applyFill="1" applyBorder="1" applyAlignment="1">
      <alignment vertical="center"/>
    </xf>
    <xf numFmtId="2" fontId="12" fillId="33" borderId="50" xfId="0" applyNumberFormat="1" applyFont="1" applyFill="1" applyBorder="1" applyAlignment="1" quotePrefix="1">
      <alignment horizontal="center" vertical="center"/>
    </xf>
    <xf numFmtId="2" fontId="12" fillId="33" borderId="50" xfId="0" applyNumberFormat="1" applyFont="1" applyFill="1" applyBorder="1" applyAlignment="1">
      <alignment vertical="center"/>
    </xf>
    <xf numFmtId="2" fontId="12" fillId="0" borderId="50" xfId="55" applyNumberFormat="1" applyFont="1" applyBorder="1" applyAlignment="1" applyProtection="1">
      <alignment vertical="center"/>
      <protection locked="0"/>
    </xf>
    <xf numFmtId="0" fontId="31" fillId="0" borderId="49" xfId="55" applyFont="1" applyBorder="1" applyAlignment="1" applyProtection="1">
      <alignment horizontal="center" vertical="center"/>
      <protection locked="0"/>
    </xf>
    <xf numFmtId="0" fontId="31" fillId="0" borderId="49" xfId="0" applyFont="1" applyBorder="1" applyAlignment="1" applyProtection="1">
      <alignment horizontal="center" vertical="center"/>
      <protection locked="0"/>
    </xf>
    <xf numFmtId="0" fontId="31" fillId="0" borderId="49" xfId="55" applyFont="1" applyBorder="1" applyAlignment="1">
      <alignment horizontal="center" vertical="center"/>
      <protection/>
    </xf>
    <xf numFmtId="0" fontId="75" fillId="37" borderId="49" xfId="0" applyFont="1" applyFill="1" applyBorder="1" applyAlignment="1">
      <alignment vertical="center"/>
    </xf>
    <xf numFmtId="2" fontId="21" fillId="38" borderId="39" xfId="0" applyNumberFormat="1" applyFont="1" applyFill="1" applyBorder="1" applyAlignment="1">
      <alignment horizontal="center" vertical="center"/>
    </xf>
    <xf numFmtId="2" fontId="22" fillId="38" borderId="39" xfId="0" applyNumberFormat="1" applyFont="1" applyFill="1" applyBorder="1" applyAlignment="1">
      <alignment horizontal="center" vertical="center"/>
    </xf>
    <xf numFmtId="2" fontId="23" fillId="38" borderId="39" xfId="0" applyNumberFormat="1" applyFont="1" applyFill="1" applyBorder="1" applyAlignment="1">
      <alignment horizontal="center" vertical="center" wrapText="1"/>
    </xf>
    <xf numFmtId="2" fontId="22" fillId="38" borderId="39" xfId="0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/>
    </xf>
    <xf numFmtId="0" fontId="74" fillId="33" borderId="39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right"/>
    </xf>
    <xf numFmtId="0" fontId="74" fillId="0" borderId="0" xfId="55" applyFont="1" applyBorder="1" applyAlignment="1" applyProtection="1">
      <alignment horizontal="center" vertical="center"/>
      <protection locked="0"/>
    </xf>
    <xf numFmtId="0" fontId="74" fillId="0" borderId="0" xfId="55" applyFont="1" applyBorder="1" applyAlignment="1">
      <alignment horizontal="center" vertical="center"/>
      <protection/>
    </xf>
    <xf numFmtId="0" fontId="77" fillId="0" borderId="0" xfId="0" applyFont="1" applyAlignment="1">
      <alignment vertical="center"/>
    </xf>
    <xf numFmtId="0" fontId="78" fillId="35" borderId="38" xfId="0" applyFont="1" applyFill="1" applyBorder="1" applyAlignment="1">
      <alignment horizontal="center" vertical="center" wrapText="1"/>
    </xf>
    <xf numFmtId="0" fontId="77" fillId="33" borderId="38" xfId="0" applyFont="1" applyFill="1" applyBorder="1" applyAlignment="1" applyProtection="1">
      <alignment vertical="center"/>
      <protection locked="0"/>
    </xf>
    <xf numFmtId="0" fontId="77" fillId="33" borderId="38" xfId="0" applyFont="1" applyFill="1" applyBorder="1" applyAlignment="1">
      <alignment vertical="center"/>
    </xf>
    <xf numFmtId="0" fontId="79" fillId="33" borderId="38" xfId="0" applyFont="1" applyFill="1" applyBorder="1" applyAlignment="1" applyProtection="1">
      <alignment vertical="center"/>
      <protection locked="0"/>
    </xf>
    <xf numFmtId="0" fontId="77" fillId="36" borderId="0" xfId="0" applyFont="1" applyFill="1" applyBorder="1" applyAlignment="1">
      <alignment horizontal="right" vertical="center"/>
    </xf>
    <xf numFmtId="0" fontId="77" fillId="33" borderId="0" xfId="0" applyFont="1" applyFill="1" applyBorder="1" applyAlignment="1">
      <alignment vertical="center"/>
    </xf>
    <xf numFmtId="0" fontId="77" fillId="33" borderId="0" xfId="0" applyFont="1" applyFill="1" applyAlignment="1">
      <alignment vertical="center"/>
    </xf>
    <xf numFmtId="0" fontId="79" fillId="33" borderId="38" xfId="0" applyFont="1" applyFill="1" applyBorder="1" applyAlignment="1">
      <alignment vertical="center"/>
    </xf>
    <xf numFmtId="0" fontId="80" fillId="33" borderId="38" xfId="0" applyFont="1" applyFill="1" applyBorder="1" applyAlignment="1" applyProtection="1">
      <alignment vertical="center"/>
      <protection locked="0"/>
    </xf>
    <xf numFmtId="0" fontId="77" fillId="0" borderId="0" xfId="0" applyFont="1" applyAlignment="1">
      <alignment horizontal="center" vertical="center"/>
    </xf>
    <xf numFmtId="0" fontId="77" fillId="33" borderId="41" xfId="0" applyFont="1" applyFill="1" applyBorder="1" applyAlignment="1">
      <alignment vertical="center"/>
    </xf>
    <xf numFmtId="0" fontId="77" fillId="33" borderId="41" xfId="0" applyFont="1" applyFill="1" applyBorder="1" applyAlignment="1" applyProtection="1">
      <alignment vertical="center"/>
      <protection locked="0"/>
    </xf>
    <xf numFmtId="0" fontId="80" fillId="33" borderId="41" xfId="0" applyFont="1" applyFill="1" applyBorder="1" applyAlignment="1" applyProtection="1">
      <alignment vertical="center"/>
      <protection locked="0"/>
    </xf>
    <xf numFmtId="0" fontId="35" fillId="33" borderId="38" xfId="0" applyFont="1" applyFill="1" applyBorder="1" applyAlignment="1" applyProtection="1">
      <alignment vertical="center"/>
      <protection locked="0"/>
    </xf>
    <xf numFmtId="0" fontId="35" fillId="33" borderId="38" xfId="0" applyFont="1" applyFill="1" applyBorder="1" applyAlignment="1" applyProtection="1">
      <alignment horizontal="center" vertical="center"/>
      <protection locked="0"/>
    </xf>
    <xf numFmtId="0" fontId="81" fillId="33" borderId="16" xfId="0" applyFont="1" applyFill="1" applyBorder="1" applyAlignment="1" applyProtection="1">
      <alignment vertical="center"/>
      <protection locked="0"/>
    </xf>
    <xf numFmtId="0" fontId="35" fillId="33" borderId="38" xfId="0" applyFont="1" applyFill="1" applyBorder="1" applyAlignment="1">
      <alignment vertical="center"/>
    </xf>
    <xf numFmtId="0" fontId="35" fillId="33" borderId="38" xfId="0" applyFont="1" applyFill="1" applyBorder="1" applyAlignment="1">
      <alignment horizontal="center" vertical="center"/>
    </xf>
    <xf numFmtId="0" fontId="82" fillId="35" borderId="38" xfId="0" applyFont="1" applyFill="1" applyBorder="1" applyAlignment="1">
      <alignment horizontal="center" vertical="center" wrapText="1"/>
    </xf>
    <xf numFmtId="0" fontId="75" fillId="33" borderId="16" xfId="0" applyFont="1" applyFill="1" applyBorder="1" applyAlignment="1">
      <alignment horizontal="center" vertical="center"/>
    </xf>
    <xf numFmtId="0" fontId="75" fillId="33" borderId="16" xfId="0" applyFont="1" applyFill="1" applyBorder="1" applyAlignment="1" applyProtection="1">
      <alignment horizontal="center" vertical="center"/>
      <protection locked="0"/>
    </xf>
    <xf numFmtId="0" fontId="82" fillId="0" borderId="38" xfId="0" applyFont="1" applyBorder="1" applyAlignment="1">
      <alignment horizontal="center" vertical="center"/>
    </xf>
    <xf numFmtId="0" fontId="82" fillId="36" borderId="0" xfId="0" applyFont="1" applyFill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2" fillId="0" borderId="41" xfId="0" applyFont="1" applyBorder="1" applyAlignment="1">
      <alignment horizontal="center" vertical="center"/>
    </xf>
    <xf numFmtId="0" fontId="82" fillId="33" borderId="38" xfId="0" applyFont="1" applyFill="1" applyBorder="1" applyAlignment="1">
      <alignment horizontal="center" vertical="center"/>
    </xf>
    <xf numFmtId="0" fontId="82" fillId="33" borderId="0" xfId="0" applyFont="1" applyFill="1" applyAlignment="1">
      <alignment horizontal="center" vertical="center"/>
    </xf>
    <xf numFmtId="0" fontId="75" fillId="0" borderId="42" xfId="0" applyFont="1" applyBorder="1" applyAlignment="1">
      <alignment horizontal="center" vertical="center"/>
    </xf>
    <xf numFmtId="0" fontId="35" fillId="33" borderId="42" xfId="0" applyFont="1" applyFill="1" applyBorder="1" applyAlignment="1" applyProtection="1">
      <alignment vertical="center"/>
      <protection locked="0"/>
    </xf>
    <xf numFmtId="0" fontId="35" fillId="33" borderId="51" xfId="0" applyFont="1" applyFill="1" applyBorder="1" applyAlignment="1" applyProtection="1">
      <alignment horizontal="center" vertical="center"/>
      <protection locked="0"/>
    </xf>
    <xf numFmtId="0" fontId="35" fillId="33" borderId="42" xfId="0" applyFont="1" applyFill="1" applyBorder="1" applyAlignment="1" applyProtection="1">
      <alignment horizontal="center" vertical="center"/>
      <protection locked="0"/>
    </xf>
    <xf numFmtId="0" fontId="83" fillId="33" borderId="42" xfId="0" applyFont="1" applyFill="1" applyBorder="1" applyAlignment="1" applyProtection="1">
      <alignment vertical="center"/>
      <protection locked="0"/>
    </xf>
    <xf numFmtId="0" fontId="35" fillId="0" borderId="42" xfId="0" applyFont="1" applyBorder="1" applyAlignment="1">
      <alignment horizontal="left" vertical="center"/>
    </xf>
    <xf numFmtId="0" fontId="35" fillId="0" borderId="42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165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 wrapText="1"/>
    </xf>
    <xf numFmtId="2" fontId="21" fillId="38" borderId="52" xfId="0" applyNumberFormat="1" applyFont="1" applyFill="1" applyBorder="1" applyAlignment="1">
      <alignment horizontal="center" vertical="center"/>
    </xf>
    <xf numFmtId="2" fontId="22" fillId="38" borderId="53" xfId="0" applyNumberFormat="1" applyFont="1" applyFill="1" applyBorder="1" applyAlignment="1">
      <alignment horizontal="center" vertical="center"/>
    </xf>
    <xf numFmtId="2" fontId="23" fillId="38" borderId="53" xfId="0" applyNumberFormat="1" applyFont="1" applyFill="1" applyBorder="1" applyAlignment="1">
      <alignment horizontal="center" vertical="center" wrapText="1"/>
    </xf>
    <xf numFmtId="2" fontId="22" fillId="38" borderId="53" xfId="0" applyNumberFormat="1" applyFont="1" applyFill="1" applyBorder="1" applyAlignment="1">
      <alignment horizontal="center" vertical="center" wrapText="1"/>
    </xf>
    <xf numFmtId="0" fontId="4" fillId="0" borderId="54" xfId="0" applyFont="1" applyBorder="1" applyAlignment="1" applyProtection="1">
      <alignment horizontal="center" vertical="center"/>
      <protection locked="0"/>
    </xf>
    <xf numFmtId="0" fontId="24" fillId="0" borderId="55" xfId="0" applyFont="1" applyBorder="1" applyAlignment="1">
      <alignment horizontal="center" vertical="center"/>
    </xf>
    <xf numFmtId="165" fontId="12" fillId="0" borderId="55" xfId="55" applyNumberFormat="1" applyFont="1" applyBorder="1" applyAlignment="1" applyProtection="1">
      <alignment horizontal="center" vertical="center"/>
      <protection locked="0"/>
    </xf>
    <xf numFmtId="0" fontId="12" fillId="0" borderId="55" xfId="55" applyFont="1" applyBorder="1" applyAlignment="1" applyProtection="1">
      <alignment vertical="center"/>
      <protection locked="0"/>
    </xf>
    <xf numFmtId="0" fontId="4" fillId="0" borderId="55" xfId="55" applyFont="1" applyBorder="1" applyAlignment="1" applyProtection="1">
      <alignment vertical="center"/>
      <protection locked="0"/>
    </xf>
    <xf numFmtId="0" fontId="4" fillId="0" borderId="55" xfId="55" applyFont="1" applyBorder="1" applyAlignment="1" applyProtection="1">
      <alignment horizontal="center" vertical="center"/>
      <protection locked="0"/>
    </xf>
    <xf numFmtId="2" fontId="12" fillId="0" borderId="55" xfId="0" applyNumberFormat="1" applyFont="1" applyBorder="1" applyAlignment="1">
      <alignment vertical="center"/>
    </xf>
    <xf numFmtId="2" fontId="12" fillId="0" borderId="55" xfId="0" applyNumberFormat="1" applyFont="1" applyBorder="1" applyAlignment="1" quotePrefix="1">
      <alignment horizontal="center" vertical="center"/>
    </xf>
    <xf numFmtId="0" fontId="75" fillId="37" borderId="55" xfId="0" applyFont="1" applyFill="1" applyBorder="1" applyAlignment="1">
      <alignment vertical="center"/>
    </xf>
    <xf numFmtId="0" fontId="75" fillId="37" borderId="56" xfId="0" applyFont="1" applyFill="1" applyBorder="1" applyAlignment="1">
      <alignment vertical="center"/>
    </xf>
    <xf numFmtId="0" fontId="4" fillId="0" borderId="57" xfId="55" applyFont="1" applyBorder="1" applyAlignment="1" applyProtection="1">
      <alignment horizontal="center" vertical="center"/>
      <protection locked="0"/>
    </xf>
    <xf numFmtId="0" fontId="75" fillId="37" borderId="58" xfId="0" applyFont="1" applyFill="1" applyBorder="1" applyAlignment="1">
      <alignment vertical="center"/>
    </xf>
    <xf numFmtId="0" fontId="4" fillId="0" borderId="59" xfId="55" applyFont="1" applyBorder="1" applyAlignment="1" applyProtection="1">
      <alignment horizontal="center" vertical="center"/>
      <protection locked="0"/>
    </xf>
    <xf numFmtId="0" fontId="24" fillId="0" borderId="60" xfId="0" applyFont="1" applyBorder="1" applyAlignment="1">
      <alignment horizontal="center" vertical="center"/>
    </xf>
    <xf numFmtId="165" fontId="12" fillId="0" borderId="60" xfId="0" applyNumberFormat="1" applyFont="1" applyBorder="1" applyAlignment="1" applyProtection="1">
      <alignment horizontal="center" vertical="center"/>
      <protection locked="0"/>
    </xf>
    <xf numFmtId="0" fontId="12" fillId="0" borderId="60" xfId="0" applyFont="1" applyBorder="1" applyAlignment="1" applyProtection="1">
      <alignment vertical="center"/>
      <protection locked="0"/>
    </xf>
    <xf numFmtId="0" fontId="4" fillId="0" borderId="60" xfId="0" applyFont="1" applyBorder="1" applyAlignment="1" applyProtection="1">
      <alignment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2" fontId="12" fillId="0" borderId="60" xfId="55" applyNumberFormat="1" applyFont="1" applyBorder="1" applyAlignment="1">
      <alignment vertical="center"/>
      <protection/>
    </xf>
    <xf numFmtId="2" fontId="12" fillId="0" borderId="25" xfId="0" applyNumberFormat="1" applyFont="1" applyBorder="1" applyAlignment="1" quotePrefix="1">
      <alignment horizontal="center" vertical="center"/>
    </xf>
    <xf numFmtId="2" fontId="12" fillId="0" borderId="25" xfId="0" applyNumberFormat="1" applyFont="1" applyBorder="1" applyAlignment="1">
      <alignment vertical="center"/>
    </xf>
    <xf numFmtId="0" fontId="75" fillId="37" borderId="60" xfId="0" applyFont="1" applyFill="1" applyBorder="1" applyAlignment="1">
      <alignment vertical="center"/>
    </xf>
    <xf numFmtId="0" fontId="75" fillId="37" borderId="61" xfId="0" applyFont="1" applyFill="1" applyBorder="1" applyAlignment="1">
      <alignment vertical="center"/>
    </xf>
    <xf numFmtId="2" fontId="12" fillId="0" borderId="62" xfId="0" applyNumberFormat="1" applyFont="1" applyBorder="1" applyAlignment="1">
      <alignment vertical="center"/>
    </xf>
    <xf numFmtId="2" fontId="12" fillId="0" borderId="63" xfId="0" applyNumberFormat="1" applyFont="1" applyBorder="1" applyAlignment="1">
      <alignment vertical="center"/>
    </xf>
    <xf numFmtId="2" fontId="12" fillId="0" borderId="64" xfId="0" applyNumberFormat="1" applyFont="1" applyBorder="1" applyAlignment="1">
      <alignment vertical="center"/>
    </xf>
    <xf numFmtId="0" fontId="4" fillId="0" borderId="54" xfId="55" applyFont="1" applyBorder="1" applyAlignment="1" applyProtection="1">
      <alignment horizontal="center" vertical="center"/>
      <protection locked="0"/>
    </xf>
    <xf numFmtId="165" fontId="12" fillId="0" borderId="55" xfId="0" applyNumberFormat="1" applyFont="1" applyBorder="1" applyAlignment="1">
      <alignment horizontal="center" vertical="center"/>
    </xf>
    <xf numFmtId="0" fontId="12" fillId="0" borderId="55" xfId="0" applyFont="1" applyBorder="1" applyAlignment="1">
      <alignment vertical="center"/>
    </xf>
    <xf numFmtId="2" fontId="12" fillId="0" borderId="55" xfId="55" applyNumberFormat="1" applyFont="1" applyBorder="1" applyAlignment="1" applyProtection="1">
      <alignment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165" fontId="12" fillId="0" borderId="60" xfId="55" applyNumberFormat="1" applyFont="1" applyBorder="1" applyAlignment="1" applyProtection="1">
      <alignment horizontal="center" vertical="center"/>
      <protection locked="0"/>
    </xf>
    <xf numFmtId="0" fontId="12" fillId="0" borderId="60" xfId="55" applyFont="1" applyBorder="1" applyAlignment="1" applyProtection="1">
      <alignment vertical="center"/>
      <protection locked="0"/>
    </xf>
    <xf numFmtId="0" fontId="75" fillId="37" borderId="65" xfId="0" applyFont="1" applyFill="1" applyBorder="1" applyAlignment="1">
      <alignment vertical="center"/>
    </xf>
    <xf numFmtId="0" fontId="75" fillId="37" borderId="66" xfId="0" applyFont="1" applyFill="1" applyBorder="1" applyAlignment="1">
      <alignment vertical="center"/>
    </xf>
    <xf numFmtId="0" fontId="75" fillId="37" borderId="67" xfId="0" applyFont="1" applyFill="1" applyBorder="1" applyAlignment="1">
      <alignment vertical="center"/>
    </xf>
    <xf numFmtId="0" fontId="84" fillId="37" borderId="40" xfId="0" applyFont="1" applyFill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8" fillId="0" borderId="68" xfId="0" applyFont="1" applyBorder="1" applyAlignment="1" applyProtection="1">
      <alignment horizontal="center" vertical="center"/>
      <protection locked="0"/>
    </xf>
    <xf numFmtId="0" fontId="8" fillId="0" borderId="68" xfId="55" applyFont="1" applyBorder="1" applyAlignment="1" applyProtection="1">
      <alignment horizontal="center" vertical="center"/>
      <protection locked="0"/>
    </xf>
    <xf numFmtId="0" fontId="8" fillId="0" borderId="68" xfId="0" applyFont="1" applyBorder="1" applyAlignment="1">
      <alignment horizontal="center" vertical="center"/>
    </xf>
    <xf numFmtId="0" fontId="8" fillId="0" borderId="68" xfId="55" applyFont="1" applyBorder="1" applyAlignment="1">
      <alignment horizontal="center" vertical="center"/>
      <protection/>
    </xf>
    <xf numFmtId="0" fontId="25" fillId="0" borderId="68" xfId="55" applyFont="1" applyBorder="1" applyAlignment="1" applyProtection="1">
      <alignment horizontal="center" vertical="center"/>
      <protection locked="0"/>
    </xf>
    <xf numFmtId="0" fontId="27" fillId="0" borderId="68" xfId="0" applyFont="1" applyBorder="1" applyAlignment="1" applyProtection="1">
      <alignment horizontal="center" vertical="center"/>
      <protection locked="0"/>
    </xf>
    <xf numFmtId="0" fontId="8" fillId="0" borderId="69" xfId="55" applyFont="1" applyBorder="1" applyAlignment="1" applyProtection="1">
      <alignment horizontal="center" vertical="center"/>
      <protection locked="0"/>
    </xf>
    <xf numFmtId="0" fontId="4" fillId="0" borderId="70" xfId="0" applyFont="1" applyBorder="1" applyAlignment="1">
      <alignment vertical="center"/>
    </xf>
    <xf numFmtId="0" fontId="4" fillId="0" borderId="71" xfId="0" applyFont="1" applyBorder="1" applyAlignment="1" applyProtection="1">
      <alignment vertical="center"/>
      <protection locked="0"/>
    </xf>
    <xf numFmtId="0" fontId="4" fillId="0" borderId="71" xfId="55" applyFont="1" applyBorder="1" applyAlignment="1" applyProtection="1">
      <alignment vertical="center"/>
      <protection locked="0"/>
    </xf>
    <xf numFmtId="0" fontId="4" fillId="0" borderId="71" xfId="0" applyFont="1" applyBorder="1" applyAlignment="1">
      <alignment vertical="center"/>
    </xf>
    <xf numFmtId="0" fontId="4" fillId="0" borderId="71" xfId="55" applyFont="1" applyBorder="1" applyAlignment="1">
      <alignment vertical="center"/>
      <protection/>
    </xf>
    <xf numFmtId="0" fontId="18" fillId="0" borderId="71" xfId="0" applyFont="1" applyBorder="1" applyAlignment="1" applyProtection="1">
      <alignment vertical="center"/>
      <protection locked="0"/>
    </xf>
    <xf numFmtId="0" fontId="4" fillId="0" borderId="72" xfId="55" applyFont="1" applyBorder="1" applyAlignment="1" applyProtection="1">
      <alignment vertical="center"/>
      <protection locked="0"/>
    </xf>
    <xf numFmtId="0" fontId="74" fillId="0" borderId="73" xfId="0" applyFont="1" applyBorder="1" applyAlignment="1">
      <alignment horizontal="center" vertical="center"/>
    </xf>
    <xf numFmtId="0" fontId="74" fillId="0" borderId="74" xfId="0" applyFont="1" applyBorder="1" applyAlignment="1" applyProtection="1">
      <alignment horizontal="center" vertical="center"/>
      <protection locked="0"/>
    </xf>
    <xf numFmtId="0" fontId="74" fillId="0" borderId="74" xfId="55" applyFont="1" applyBorder="1" applyAlignment="1" applyProtection="1">
      <alignment horizontal="center" vertical="center"/>
      <protection locked="0"/>
    </xf>
    <xf numFmtId="0" fontId="74" fillId="0" borderId="75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>
      <alignment horizontal="left" vertical="center"/>
    </xf>
    <xf numFmtId="0" fontId="4" fillId="0" borderId="68" xfId="0" applyFont="1" applyBorder="1" applyAlignment="1" applyProtection="1">
      <alignment horizontal="left" vertical="center"/>
      <protection locked="0"/>
    </xf>
    <xf numFmtId="0" fontId="4" fillId="0" borderId="68" xfId="55" applyFont="1" applyBorder="1" applyAlignment="1" applyProtection="1">
      <alignment horizontal="left" vertical="center"/>
      <protection locked="0"/>
    </xf>
    <xf numFmtId="0" fontId="4" fillId="0" borderId="68" xfId="0" applyFont="1" applyBorder="1" applyAlignment="1">
      <alignment horizontal="left" vertical="center"/>
    </xf>
    <xf numFmtId="0" fontId="4" fillId="0" borderId="68" xfId="55" applyFont="1" applyBorder="1" applyAlignment="1">
      <alignment horizontal="left" vertical="center"/>
      <protection/>
    </xf>
    <xf numFmtId="0" fontId="12" fillId="0" borderId="68" xfId="55" applyFont="1" applyBorder="1" applyAlignment="1" applyProtection="1">
      <alignment horizontal="left" vertical="center"/>
      <protection locked="0"/>
    </xf>
    <xf numFmtId="0" fontId="4" fillId="0" borderId="69" xfId="55" applyFont="1" applyBorder="1" applyAlignment="1" applyProtection="1">
      <alignment horizontal="left" vertical="center"/>
      <protection locked="0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 applyProtection="1">
      <alignment horizontal="center" vertical="center"/>
      <protection locked="0"/>
    </xf>
    <xf numFmtId="0" fontId="4" fillId="0" borderId="74" xfId="55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>
      <alignment horizontal="center" vertical="center"/>
    </xf>
    <xf numFmtId="0" fontId="4" fillId="0" borderId="74" xfId="55" applyFont="1" applyBorder="1" applyAlignment="1">
      <alignment horizontal="center" vertical="center"/>
      <protection/>
    </xf>
    <xf numFmtId="0" fontId="4" fillId="0" borderId="75" xfId="55" applyFont="1" applyBorder="1" applyAlignment="1" applyProtection="1">
      <alignment horizontal="center" vertical="center"/>
      <protection locked="0"/>
    </xf>
    <xf numFmtId="0" fontId="8" fillId="0" borderId="63" xfId="0" applyFont="1" applyBorder="1" applyAlignment="1" applyProtection="1">
      <alignment horizontal="center" vertical="center"/>
      <protection locked="0"/>
    </xf>
    <xf numFmtId="0" fontId="29" fillId="0" borderId="68" xfId="55" applyFont="1" applyBorder="1" applyAlignment="1" applyProtection="1">
      <alignment horizontal="center" vertical="center"/>
      <protection locked="0"/>
    </xf>
    <xf numFmtId="0" fontId="29" fillId="0" borderId="68" xfId="0" applyFont="1" applyBorder="1" applyAlignment="1" applyProtection="1">
      <alignment horizontal="center" vertical="center"/>
      <protection locked="0"/>
    </xf>
    <xf numFmtId="0" fontId="29" fillId="0" borderId="68" xfId="0" applyFont="1" applyBorder="1" applyAlignment="1">
      <alignment horizontal="center" vertical="center"/>
    </xf>
    <xf numFmtId="0" fontId="4" fillId="0" borderId="76" xfId="0" applyFont="1" applyBorder="1" applyAlignment="1" applyProtection="1">
      <alignment vertical="center"/>
      <protection locked="0"/>
    </xf>
    <xf numFmtId="0" fontId="74" fillId="0" borderId="73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left" vertical="center"/>
      <protection locked="0"/>
    </xf>
    <xf numFmtId="0" fontId="6" fillId="0" borderId="68" xfId="55" applyFont="1" applyBorder="1" applyAlignment="1" applyProtection="1">
      <alignment horizontal="left" vertical="center"/>
      <protection locked="0"/>
    </xf>
    <xf numFmtId="0" fontId="12" fillId="0" borderId="68" xfId="55" applyFont="1" applyBorder="1" applyAlignment="1">
      <alignment horizontal="left" vertical="center"/>
      <protection/>
    </xf>
    <xf numFmtId="0" fontId="4" fillId="0" borderId="73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165" fontId="12" fillId="0" borderId="55" xfId="0" applyNumberFormat="1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vertical="center"/>
      <protection locked="0"/>
    </xf>
    <xf numFmtId="0" fontId="8" fillId="0" borderId="62" xfId="0" applyFont="1" applyBorder="1" applyAlignment="1" applyProtection="1">
      <alignment horizontal="center" vertical="center"/>
      <protection locked="0"/>
    </xf>
    <xf numFmtId="0" fontId="4" fillId="0" borderId="70" xfId="0" applyFont="1" applyBorder="1" applyAlignment="1" applyProtection="1">
      <alignment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8" fillId="0" borderId="69" xfId="0" applyFont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vertical="center"/>
      <protection locked="0"/>
    </xf>
    <xf numFmtId="0" fontId="4" fillId="0" borderId="69" xfId="0" applyFont="1" applyBorder="1" applyAlignment="1" applyProtection="1">
      <alignment horizontal="left" vertical="center"/>
      <protection locked="0"/>
    </xf>
    <xf numFmtId="2" fontId="12" fillId="0" borderId="60" xfId="0" applyNumberFormat="1" applyFont="1" applyBorder="1" applyAlignment="1" quotePrefix="1">
      <alignment horizontal="center" vertical="center"/>
    </xf>
    <xf numFmtId="2" fontId="12" fillId="0" borderId="60" xfId="0" applyNumberFormat="1" applyFont="1" applyBorder="1" applyAlignment="1">
      <alignment vertical="center"/>
    </xf>
    <xf numFmtId="0" fontId="8" fillId="33" borderId="68" xfId="0" applyFont="1" applyFill="1" applyBorder="1" applyAlignment="1" applyProtection="1">
      <alignment horizontal="center" vertical="center"/>
      <protection locked="0"/>
    </xf>
    <xf numFmtId="0" fontId="4" fillId="33" borderId="71" xfId="0" applyFont="1" applyFill="1" applyBorder="1" applyAlignment="1" applyProtection="1">
      <alignment vertical="center"/>
      <protection locked="0"/>
    </xf>
    <xf numFmtId="0" fontId="8" fillId="0" borderId="71" xfId="55" applyFont="1" applyBorder="1" applyAlignment="1" applyProtection="1">
      <alignment vertical="center"/>
      <protection locked="0"/>
    </xf>
    <xf numFmtId="0" fontId="74" fillId="0" borderId="73" xfId="55" applyFont="1" applyBorder="1" applyAlignment="1" applyProtection="1">
      <alignment horizontal="center" vertical="center"/>
      <protection locked="0"/>
    </xf>
    <xf numFmtId="0" fontId="74" fillId="0" borderId="74" xfId="55" applyFont="1" applyBorder="1" applyAlignment="1">
      <alignment horizontal="center" vertical="center"/>
      <protection/>
    </xf>
    <xf numFmtId="0" fontId="74" fillId="0" borderId="75" xfId="55" applyFont="1" applyBorder="1" applyAlignment="1">
      <alignment horizontal="center" vertical="center"/>
      <protection/>
    </xf>
    <xf numFmtId="0" fontId="4" fillId="33" borderId="68" xfId="0" applyFont="1" applyFill="1" applyBorder="1" applyAlignment="1" applyProtection="1">
      <alignment horizontal="left" vertical="center"/>
      <protection locked="0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68" xfId="0" applyFont="1" applyBorder="1" applyAlignment="1">
      <alignment horizontal="left" vertical="center"/>
    </xf>
    <xf numFmtId="0" fontId="4" fillId="0" borderId="73" xfId="55" applyFont="1" applyBorder="1" applyAlignment="1" applyProtection="1">
      <alignment horizontal="center" vertical="center"/>
      <protection locked="0"/>
    </xf>
    <xf numFmtId="0" fontId="4" fillId="33" borderId="74" xfId="0" applyFont="1" applyFill="1" applyBorder="1" applyAlignment="1" applyProtection="1">
      <alignment horizontal="center" vertical="center"/>
      <protection locked="0"/>
    </xf>
    <xf numFmtId="0" fontId="8" fillId="0" borderId="62" xfId="55" applyFont="1" applyBorder="1" applyAlignment="1" applyProtection="1">
      <alignment horizontal="center" vertical="center"/>
      <protection locked="0"/>
    </xf>
    <xf numFmtId="0" fontId="4" fillId="0" borderId="70" xfId="55" applyFont="1" applyBorder="1" applyAlignment="1" applyProtection="1">
      <alignment vertical="center"/>
      <protection locked="0"/>
    </xf>
    <xf numFmtId="0" fontId="4" fillId="0" borderId="62" xfId="55" applyFont="1" applyBorder="1" applyAlignment="1" applyProtection="1">
      <alignment horizontal="left" vertical="center"/>
      <protection locked="0"/>
    </xf>
    <xf numFmtId="2" fontId="12" fillId="0" borderId="55" xfId="55" applyNumberFormat="1" applyFont="1" applyBorder="1" applyAlignment="1">
      <alignment vertical="center"/>
      <protection/>
    </xf>
    <xf numFmtId="0" fontId="84" fillId="37" borderId="77" xfId="0" applyFont="1" applyFill="1" applyBorder="1" applyAlignment="1">
      <alignment horizontal="center" vertical="center"/>
    </xf>
    <xf numFmtId="0" fontId="84" fillId="37" borderId="78" xfId="0" applyFont="1" applyFill="1" applyBorder="1" applyAlignment="1">
      <alignment horizontal="center" vertical="center"/>
    </xf>
    <xf numFmtId="2" fontId="22" fillId="38" borderId="79" xfId="0" applyNumberFormat="1" applyFont="1" applyFill="1" applyBorder="1" applyAlignment="1">
      <alignment horizontal="center" vertical="center" wrapText="1"/>
    </xf>
    <xf numFmtId="0" fontId="84" fillId="37" borderId="80" xfId="0" applyFont="1" applyFill="1" applyBorder="1" applyAlignment="1">
      <alignment horizontal="center" vertical="center"/>
    </xf>
    <xf numFmtId="0" fontId="84" fillId="37" borderId="81" xfId="0" applyFont="1" applyFill="1" applyBorder="1" applyAlignment="1">
      <alignment horizontal="center" vertical="center"/>
    </xf>
    <xf numFmtId="0" fontId="84" fillId="37" borderId="82" xfId="0" applyFont="1" applyFill="1" applyBorder="1" applyAlignment="1">
      <alignment horizontal="center" vertical="center"/>
    </xf>
    <xf numFmtId="0" fontId="75" fillId="37" borderId="83" xfId="0" applyFont="1" applyFill="1" applyBorder="1" applyAlignment="1">
      <alignment vertical="center"/>
    </xf>
    <xf numFmtId="0" fontId="75" fillId="37" borderId="84" xfId="0" applyFont="1" applyFill="1" applyBorder="1" applyAlignment="1">
      <alignment vertical="center"/>
    </xf>
    <xf numFmtId="0" fontId="75" fillId="37" borderId="85" xfId="0" applyFont="1" applyFill="1" applyBorder="1" applyAlignment="1">
      <alignment vertical="center"/>
    </xf>
    <xf numFmtId="0" fontId="74" fillId="0" borderId="68" xfId="55" applyFont="1" applyBorder="1" applyAlignment="1" applyProtection="1">
      <alignment horizontal="center" vertical="center"/>
      <protection locked="0"/>
    </xf>
    <xf numFmtId="0" fontId="74" fillId="0" borderId="68" xfId="0" applyFont="1" applyBorder="1" applyAlignment="1" applyProtection="1">
      <alignment horizontal="center" vertical="center"/>
      <protection locked="0"/>
    </xf>
    <xf numFmtId="0" fontId="6" fillId="0" borderId="71" xfId="55" applyFont="1" applyBorder="1" applyAlignment="1" applyProtection="1">
      <alignment horizontal="left" vertical="center"/>
      <protection locked="0"/>
    </xf>
    <xf numFmtId="0" fontId="4" fillId="0" borderId="71" xfId="0" applyFont="1" applyBorder="1" applyAlignment="1" applyProtection="1">
      <alignment horizontal="left" vertical="center"/>
      <protection locked="0"/>
    </xf>
    <xf numFmtId="0" fontId="4" fillId="0" borderId="71" xfId="55" applyFont="1" applyBorder="1" applyAlignment="1" applyProtection="1">
      <alignment horizontal="left" vertical="center"/>
      <protection locked="0"/>
    </xf>
    <xf numFmtId="0" fontId="6" fillId="0" borderId="71" xfId="0" applyFont="1" applyBorder="1" applyAlignment="1" applyProtection="1">
      <alignment horizontal="left" vertical="center"/>
      <protection locked="0"/>
    </xf>
    <xf numFmtId="0" fontId="7" fillId="0" borderId="71" xfId="55" applyFont="1" applyBorder="1" applyAlignment="1" applyProtection="1">
      <alignment horizontal="left" vertical="center"/>
      <protection locked="0"/>
    </xf>
    <xf numFmtId="0" fontId="4" fillId="0" borderId="71" xfId="55" applyFont="1" applyBorder="1" applyAlignment="1">
      <alignment horizontal="left" vertical="center"/>
      <protection/>
    </xf>
    <xf numFmtId="0" fontId="12" fillId="0" borderId="71" xfId="55" applyFont="1" applyBorder="1" applyAlignment="1">
      <alignment horizontal="left" vertical="center"/>
      <protection/>
    </xf>
    <xf numFmtId="0" fontId="12" fillId="0" borderId="71" xfId="55" applyFont="1" applyBorder="1" applyAlignment="1" applyProtection="1">
      <alignment horizontal="left" vertical="center"/>
      <protection locked="0"/>
    </xf>
    <xf numFmtId="0" fontId="12" fillId="0" borderId="71" xfId="0" applyFont="1" applyBorder="1" applyAlignment="1" applyProtection="1">
      <alignment horizontal="left" vertical="center"/>
      <protection locked="0"/>
    </xf>
    <xf numFmtId="0" fontId="4" fillId="0" borderId="73" xfId="55" applyFont="1" applyBorder="1" applyAlignment="1" applyProtection="1">
      <alignment vertical="center"/>
      <protection locked="0"/>
    </xf>
    <xf numFmtId="0" fontId="4" fillId="0" borderId="74" xfId="55" applyFont="1" applyBorder="1" applyAlignment="1" applyProtection="1">
      <alignment vertical="center"/>
      <protection locked="0"/>
    </xf>
    <xf numFmtId="0" fontId="4" fillId="0" borderId="74" xfId="0" applyFont="1" applyBorder="1" applyAlignment="1" applyProtection="1">
      <alignment vertical="center"/>
      <protection locked="0"/>
    </xf>
    <xf numFmtId="0" fontId="4" fillId="0" borderId="74" xfId="55" applyFont="1" applyBorder="1" applyAlignment="1">
      <alignment vertical="center"/>
      <protection/>
    </xf>
    <xf numFmtId="0" fontId="12" fillId="0" borderId="74" xfId="0" applyFont="1" applyBorder="1" applyAlignment="1" applyProtection="1">
      <alignment vertical="center"/>
      <protection locked="0"/>
    </xf>
    <xf numFmtId="0" fontId="4" fillId="0" borderId="75" xfId="0" applyFont="1" applyBorder="1" applyAlignment="1" applyProtection="1">
      <alignment vertical="center"/>
      <protection locked="0"/>
    </xf>
    <xf numFmtId="0" fontId="24" fillId="0" borderId="71" xfId="0" applyFont="1" applyBorder="1" applyAlignment="1">
      <alignment horizontal="center" vertical="center"/>
    </xf>
    <xf numFmtId="0" fontId="84" fillId="37" borderId="86" xfId="0" applyFont="1" applyFill="1" applyBorder="1" applyAlignment="1">
      <alignment horizontal="center" vertical="center"/>
    </xf>
    <xf numFmtId="0" fontId="84" fillId="37" borderId="87" xfId="0" applyFont="1" applyFill="1" applyBorder="1" applyAlignment="1">
      <alignment horizontal="center" vertical="center"/>
    </xf>
    <xf numFmtId="0" fontId="84" fillId="37" borderId="88" xfId="0" applyFont="1" applyFill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31" fillId="0" borderId="55" xfId="55" applyFont="1" applyBorder="1" applyAlignment="1" applyProtection="1">
      <alignment horizontal="center" vertical="center"/>
      <protection locked="0"/>
    </xf>
    <xf numFmtId="0" fontId="74" fillId="0" borderId="62" xfId="55" applyFont="1" applyBorder="1" applyAlignment="1" applyProtection="1">
      <alignment horizontal="center" vertical="center"/>
      <protection locked="0"/>
    </xf>
    <xf numFmtId="0" fontId="6" fillId="0" borderId="70" xfId="55" applyFont="1" applyBorder="1" applyAlignment="1" applyProtection="1">
      <alignment horizontal="left" vertical="center"/>
      <protection locked="0"/>
    </xf>
    <xf numFmtId="0" fontId="24" fillId="0" borderId="72" xfId="0" applyFont="1" applyBorder="1" applyAlignment="1">
      <alignment horizontal="center" vertical="center"/>
    </xf>
    <xf numFmtId="0" fontId="31" fillId="0" borderId="60" xfId="0" applyFont="1" applyBorder="1" applyAlignment="1" applyProtection="1">
      <alignment horizontal="center" vertical="center"/>
      <protection locked="0"/>
    </xf>
    <xf numFmtId="0" fontId="74" fillId="0" borderId="69" xfId="55" applyFont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horizontal="left" vertical="center"/>
      <protection locked="0"/>
    </xf>
    <xf numFmtId="0" fontId="74" fillId="0" borderId="89" xfId="0" applyFont="1" applyBorder="1" applyAlignment="1" applyProtection="1">
      <alignment horizontal="center" vertical="center"/>
      <protection locked="0"/>
    </xf>
    <xf numFmtId="0" fontId="74" fillId="0" borderId="90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horizontal="left" vertical="center"/>
      <protection locked="0"/>
    </xf>
    <xf numFmtId="0" fontId="12" fillId="0" borderId="68" xfId="0" applyFont="1" applyBorder="1" applyAlignment="1" applyProtection="1">
      <alignment horizontal="left" vertical="center"/>
      <protection locked="0"/>
    </xf>
    <xf numFmtId="0" fontId="6" fillId="0" borderId="68" xfId="55" applyFont="1" applyBorder="1" applyAlignment="1">
      <alignment horizontal="left" vertical="center"/>
      <protection/>
    </xf>
    <xf numFmtId="0" fontId="4" fillId="0" borderId="89" xfId="0" applyFont="1" applyBorder="1" applyAlignment="1" applyProtection="1">
      <alignment horizontal="center" vertical="center"/>
      <protection locked="0"/>
    </xf>
    <xf numFmtId="0" fontId="7" fillId="0" borderId="68" xfId="55" applyFont="1" applyBorder="1" applyAlignment="1" applyProtection="1">
      <alignment horizontal="left" vertical="center"/>
      <protection locked="0"/>
    </xf>
    <xf numFmtId="0" fontId="84" fillId="37" borderId="91" xfId="0" applyFont="1" applyFill="1" applyBorder="1" applyAlignment="1">
      <alignment horizontal="center" vertical="center"/>
    </xf>
    <xf numFmtId="0" fontId="84" fillId="37" borderId="92" xfId="0" applyFont="1" applyFill="1" applyBorder="1" applyAlignment="1">
      <alignment horizontal="center" vertical="center"/>
    </xf>
    <xf numFmtId="0" fontId="84" fillId="37" borderId="93" xfId="0" applyFont="1" applyFill="1" applyBorder="1" applyAlignment="1">
      <alignment horizontal="center" vertical="center"/>
    </xf>
    <xf numFmtId="0" fontId="12" fillId="0" borderId="71" xfId="55" applyFont="1" applyBorder="1" applyAlignment="1" applyProtection="1">
      <alignment vertical="center"/>
      <protection locked="0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ata base QC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F304"/>
  <sheetViews>
    <sheetView tabSelected="1" zoomScalePageLayoutView="0" workbookViewId="0" topLeftCell="A238">
      <selection activeCell="AB241" sqref="AB241"/>
    </sheetView>
  </sheetViews>
  <sheetFormatPr defaultColWidth="9.140625" defaultRowHeight="15"/>
  <cols>
    <col min="1" max="1" width="7.28125" style="0" customWidth="1"/>
    <col min="2" max="2" width="6.00390625" style="1" customWidth="1"/>
    <col min="3" max="4" width="0" style="50" hidden="1" customWidth="1"/>
    <col min="5" max="5" width="7.00390625" style="50" customWidth="1"/>
    <col min="6" max="6" width="32.140625" style="50" customWidth="1"/>
    <col min="7" max="9" width="0" style="50" hidden="1" customWidth="1"/>
    <col min="10" max="10" width="0" style="1" hidden="1" customWidth="1"/>
    <col min="11" max="22" width="0" style="3" hidden="1" customWidth="1"/>
    <col min="23" max="24" width="9.140625" style="3" customWidth="1"/>
    <col min="25" max="25" width="9.140625" style="4" customWidth="1"/>
    <col min="32" max="32" width="20.7109375" style="0" customWidth="1"/>
  </cols>
  <sheetData>
    <row r="2" spans="2:26" ht="26.25">
      <c r="B2" s="446" t="s">
        <v>968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</row>
    <row r="3" spans="2:26" ht="18">
      <c r="B3" s="447" t="s">
        <v>1006</v>
      </c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</row>
    <row r="4" spans="3:22" ht="6.75" customHeight="1">
      <c r="C4" s="1"/>
      <c r="D4" s="1"/>
      <c r="E4" s="1"/>
      <c r="F4" s="1"/>
      <c r="G4" s="1"/>
      <c r="H4" s="1"/>
      <c r="I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2:26" ht="39">
      <c r="B5" s="5" t="s">
        <v>0</v>
      </c>
      <c r="C5" s="5"/>
      <c r="D5" s="5"/>
      <c r="E5" s="6" t="s">
        <v>1</v>
      </c>
      <c r="F5" s="6" t="s">
        <v>2</v>
      </c>
      <c r="G5" s="6"/>
      <c r="H5" s="6"/>
      <c r="I5" s="6"/>
      <c r="J5" s="6" t="s">
        <v>3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  <c r="X5" s="9"/>
      <c r="Y5" s="10"/>
      <c r="Z5" s="11"/>
    </row>
    <row r="6" spans="2:26" ht="19.5" customHeight="1">
      <c r="B6" s="12">
        <v>1</v>
      </c>
      <c r="C6" s="13">
        <v>35</v>
      </c>
      <c r="D6" s="14" t="s">
        <v>4</v>
      </c>
      <c r="E6" s="15">
        <v>8953</v>
      </c>
      <c r="F6" s="14" t="s">
        <v>5</v>
      </c>
      <c r="G6" s="14" t="s">
        <v>6</v>
      </c>
      <c r="H6" s="14" t="s">
        <v>7</v>
      </c>
      <c r="I6" s="14" t="s">
        <v>8</v>
      </c>
      <c r="J6" s="15" t="s">
        <v>9</v>
      </c>
      <c r="K6" s="16" t="s">
        <v>10</v>
      </c>
      <c r="L6" s="16" t="s">
        <v>11</v>
      </c>
      <c r="M6" s="16" t="s">
        <v>12</v>
      </c>
      <c r="N6" s="17" t="s">
        <v>13</v>
      </c>
      <c r="O6" s="16" t="s">
        <v>14</v>
      </c>
      <c r="P6" s="16" t="s">
        <v>10</v>
      </c>
      <c r="Q6" s="18">
        <v>8.4</v>
      </c>
      <c r="R6" s="18">
        <v>9.25</v>
      </c>
      <c r="S6" s="18">
        <v>9.25</v>
      </c>
      <c r="T6" s="18"/>
      <c r="U6" s="19">
        <f aca="true" t="shared" si="0" ref="U6:U35">SUM(Q6:T6)</f>
        <v>26.9</v>
      </c>
      <c r="V6" s="20">
        <f aca="true" t="shared" si="1" ref="V6:V35">U6/3</f>
        <v>8.966666666666667</v>
      </c>
      <c r="W6" s="13"/>
      <c r="X6" s="17"/>
      <c r="Y6" s="21"/>
      <c r="Z6" s="22"/>
    </row>
    <row r="7" spans="2:26" ht="19.5" customHeight="1">
      <c r="B7" s="23">
        <v>2</v>
      </c>
      <c r="C7" s="24">
        <v>55</v>
      </c>
      <c r="D7" s="25" t="s">
        <v>15</v>
      </c>
      <c r="E7" s="26">
        <v>8954</v>
      </c>
      <c r="F7" s="25" t="s">
        <v>16</v>
      </c>
      <c r="G7" s="25" t="s">
        <v>6</v>
      </c>
      <c r="H7" s="25" t="s">
        <v>17</v>
      </c>
      <c r="I7" s="25" t="s">
        <v>8</v>
      </c>
      <c r="J7" s="26" t="s">
        <v>9</v>
      </c>
      <c r="K7" s="27" t="s">
        <v>18</v>
      </c>
      <c r="L7" s="27" t="s">
        <v>11</v>
      </c>
      <c r="M7" s="27" t="s">
        <v>12</v>
      </c>
      <c r="N7" s="28" t="s">
        <v>13</v>
      </c>
      <c r="O7" s="27" t="s">
        <v>19</v>
      </c>
      <c r="P7" s="27" t="s">
        <v>18</v>
      </c>
      <c r="Q7" s="29">
        <v>9.2</v>
      </c>
      <c r="R7" s="29">
        <v>8</v>
      </c>
      <c r="S7" s="29">
        <v>9.25</v>
      </c>
      <c r="T7" s="29"/>
      <c r="U7" s="29">
        <f t="shared" si="0"/>
        <v>26.45</v>
      </c>
      <c r="V7" s="30">
        <f t="shared" si="1"/>
        <v>8.816666666666666</v>
      </c>
      <c r="W7" s="24"/>
      <c r="X7" s="28"/>
      <c r="Y7" s="31"/>
      <c r="Z7" s="32"/>
    </row>
    <row r="8" spans="2:26" ht="19.5" customHeight="1">
      <c r="B8" s="23">
        <v>3</v>
      </c>
      <c r="C8" s="24">
        <v>42</v>
      </c>
      <c r="D8" s="24" t="s">
        <v>20</v>
      </c>
      <c r="E8" s="26">
        <v>8955</v>
      </c>
      <c r="F8" s="24" t="s">
        <v>21</v>
      </c>
      <c r="G8" s="24" t="s">
        <v>22</v>
      </c>
      <c r="H8" s="33" t="s">
        <v>23</v>
      </c>
      <c r="I8" s="24" t="s">
        <v>8</v>
      </c>
      <c r="J8" s="34" t="s">
        <v>24</v>
      </c>
      <c r="K8" s="28" t="s">
        <v>25</v>
      </c>
      <c r="L8" s="28" t="s">
        <v>26</v>
      </c>
      <c r="M8" s="28" t="s">
        <v>27</v>
      </c>
      <c r="N8" s="28" t="s">
        <v>13</v>
      </c>
      <c r="O8" s="28" t="s">
        <v>28</v>
      </c>
      <c r="P8" s="28" t="s">
        <v>29</v>
      </c>
      <c r="Q8" s="29">
        <v>9.4</v>
      </c>
      <c r="R8" s="29">
        <v>9.25</v>
      </c>
      <c r="S8" s="29">
        <v>8</v>
      </c>
      <c r="T8" s="29"/>
      <c r="U8" s="29">
        <f t="shared" si="0"/>
        <v>26.65</v>
      </c>
      <c r="V8" s="30">
        <f t="shared" si="1"/>
        <v>8.883333333333333</v>
      </c>
      <c r="W8" s="24"/>
      <c r="X8" s="28"/>
      <c r="Y8" s="31"/>
      <c r="Z8" s="32"/>
    </row>
    <row r="9" spans="2:26" ht="19.5" customHeight="1">
      <c r="B9" s="23">
        <v>4</v>
      </c>
      <c r="C9" s="24">
        <v>214</v>
      </c>
      <c r="D9" s="25" t="s">
        <v>30</v>
      </c>
      <c r="E9" s="26">
        <v>8958</v>
      </c>
      <c r="F9" s="25" t="s">
        <v>31</v>
      </c>
      <c r="G9" s="25" t="s">
        <v>6</v>
      </c>
      <c r="H9" s="25" t="s">
        <v>32</v>
      </c>
      <c r="I9" s="35" t="s">
        <v>8</v>
      </c>
      <c r="J9" s="36" t="s">
        <v>9</v>
      </c>
      <c r="K9" s="37" t="s">
        <v>10</v>
      </c>
      <c r="L9" s="37" t="s">
        <v>33</v>
      </c>
      <c r="M9" s="37" t="s">
        <v>34</v>
      </c>
      <c r="N9" s="28" t="s">
        <v>13</v>
      </c>
      <c r="O9" s="37" t="s">
        <v>35</v>
      </c>
      <c r="P9" s="37" t="s">
        <v>10</v>
      </c>
      <c r="Q9" s="29">
        <v>8.4</v>
      </c>
      <c r="R9" s="29">
        <v>7.5</v>
      </c>
      <c r="S9" s="29">
        <v>7.5</v>
      </c>
      <c r="T9" s="38"/>
      <c r="U9" s="29">
        <f t="shared" si="0"/>
        <v>23.4</v>
      </c>
      <c r="V9" s="30">
        <f t="shared" si="1"/>
        <v>7.8</v>
      </c>
      <c r="W9" s="24"/>
      <c r="X9" s="28"/>
      <c r="Y9" s="31"/>
      <c r="Z9" s="32"/>
    </row>
    <row r="10" spans="2:26" ht="19.5" customHeight="1">
      <c r="B10" s="23">
        <v>5</v>
      </c>
      <c r="C10" s="24">
        <v>58</v>
      </c>
      <c r="D10" s="25" t="s">
        <v>36</v>
      </c>
      <c r="E10" s="26">
        <v>8959</v>
      </c>
      <c r="F10" s="25" t="s">
        <v>37</v>
      </c>
      <c r="G10" s="25" t="s">
        <v>6</v>
      </c>
      <c r="H10" s="25" t="s">
        <v>38</v>
      </c>
      <c r="I10" s="25" t="s">
        <v>8</v>
      </c>
      <c r="J10" s="26" t="s">
        <v>9</v>
      </c>
      <c r="K10" s="27" t="s">
        <v>39</v>
      </c>
      <c r="L10" s="27" t="s">
        <v>40</v>
      </c>
      <c r="M10" s="27" t="s">
        <v>41</v>
      </c>
      <c r="N10" s="28" t="s">
        <v>13</v>
      </c>
      <c r="O10" s="27" t="s">
        <v>42</v>
      </c>
      <c r="P10" s="27" t="s">
        <v>39</v>
      </c>
      <c r="Q10" s="39">
        <v>9.2</v>
      </c>
      <c r="R10" s="39">
        <v>8.5</v>
      </c>
      <c r="S10" s="39">
        <v>8.75</v>
      </c>
      <c r="T10" s="39"/>
      <c r="U10" s="29">
        <f t="shared" si="0"/>
        <v>26.45</v>
      </c>
      <c r="V10" s="30">
        <f t="shared" si="1"/>
        <v>8.816666666666666</v>
      </c>
      <c r="W10" s="24"/>
      <c r="X10" s="28"/>
      <c r="Y10" s="31"/>
      <c r="Z10" s="32"/>
    </row>
    <row r="11" spans="2:26" ht="19.5" customHeight="1">
      <c r="B11" s="23">
        <v>6</v>
      </c>
      <c r="C11" s="24">
        <v>125</v>
      </c>
      <c r="D11" s="24" t="s">
        <v>43</v>
      </c>
      <c r="E11" s="26">
        <v>8960</v>
      </c>
      <c r="F11" s="24" t="s">
        <v>44</v>
      </c>
      <c r="G11" s="24" t="s">
        <v>6</v>
      </c>
      <c r="H11" s="24" t="s">
        <v>45</v>
      </c>
      <c r="I11" s="24" t="s">
        <v>8</v>
      </c>
      <c r="J11" s="34" t="s">
        <v>9</v>
      </c>
      <c r="K11" s="28" t="s">
        <v>46</v>
      </c>
      <c r="L11" s="28" t="s">
        <v>47</v>
      </c>
      <c r="M11" s="28" t="s">
        <v>48</v>
      </c>
      <c r="N11" s="28" t="s">
        <v>13</v>
      </c>
      <c r="O11" s="28" t="s">
        <v>49</v>
      </c>
      <c r="P11" s="28" t="s">
        <v>46</v>
      </c>
      <c r="Q11" s="29">
        <v>8.4</v>
      </c>
      <c r="R11" s="29">
        <v>7.75</v>
      </c>
      <c r="S11" s="29">
        <v>9</v>
      </c>
      <c r="T11" s="29"/>
      <c r="U11" s="29">
        <f t="shared" si="0"/>
        <v>25.15</v>
      </c>
      <c r="V11" s="30">
        <f t="shared" si="1"/>
        <v>8.383333333333333</v>
      </c>
      <c r="W11" s="24"/>
      <c r="X11" s="28"/>
      <c r="Y11" s="31"/>
      <c r="Z11" s="32"/>
    </row>
    <row r="12" spans="2:26" ht="19.5" customHeight="1">
      <c r="B12" s="23">
        <v>7</v>
      </c>
      <c r="C12" s="24">
        <v>13</v>
      </c>
      <c r="D12" s="25" t="s">
        <v>50</v>
      </c>
      <c r="E12" s="26">
        <v>8961</v>
      </c>
      <c r="F12" s="25" t="s">
        <v>51</v>
      </c>
      <c r="G12" s="25" t="s">
        <v>52</v>
      </c>
      <c r="H12" s="25" t="s">
        <v>53</v>
      </c>
      <c r="I12" s="25" t="s">
        <v>8</v>
      </c>
      <c r="J12" s="26" t="s">
        <v>9</v>
      </c>
      <c r="K12" s="27" t="s">
        <v>54</v>
      </c>
      <c r="L12" s="27" t="s">
        <v>55</v>
      </c>
      <c r="M12" s="27" t="s">
        <v>56</v>
      </c>
      <c r="N12" s="28" t="s">
        <v>13</v>
      </c>
      <c r="O12" s="27" t="s">
        <v>57</v>
      </c>
      <c r="P12" s="27" t="s">
        <v>58</v>
      </c>
      <c r="Q12" s="29">
        <v>9</v>
      </c>
      <c r="R12" s="29">
        <v>9.5</v>
      </c>
      <c r="S12" s="29">
        <v>9.25</v>
      </c>
      <c r="T12" s="29"/>
      <c r="U12" s="29">
        <f t="shared" si="0"/>
        <v>27.75</v>
      </c>
      <c r="V12" s="30">
        <f t="shared" si="1"/>
        <v>9.25</v>
      </c>
      <c r="W12" s="24"/>
      <c r="X12" s="28"/>
      <c r="Y12" s="31"/>
      <c r="Z12" s="32"/>
    </row>
    <row r="13" spans="2:26" ht="19.5" customHeight="1">
      <c r="B13" s="23">
        <v>8</v>
      </c>
      <c r="C13" s="24">
        <v>95</v>
      </c>
      <c r="D13" s="25" t="s">
        <v>59</v>
      </c>
      <c r="E13" s="26">
        <v>8963</v>
      </c>
      <c r="F13" s="25" t="s">
        <v>60</v>
      </c>
      <c r="G13" s="25" t="s">
        <v>6</v>
      </c>
      <c r="H13" s="25" t="s">
        <v>61</v>
      </c>
      <c r="I13" s="25" t="s">
        <v>8</v>
      </c>
      <c r="J13" s="26" t="s">
        <v>24</v>
      </c>
      <c r="K13" s="27" t="s">
        <v>39</v>
      </c>
      <c r="L13" s="27" t="s">
        <v>40</v>
      </c>
      <c r="M13" s="27" t="s">
        <v>41</v>
      </c>
      <c r="N13" s="28" t="s">
        <v>13</v>
      </c>
      <c r="O13" s="27" t="s">
        <v>62</v>
      </c>
      <c r="P13" s="27" t="s">
        <v>39</v>
      </c>
      <c r="Q13" s="29">
        <v>9.2</v>
      </c>
      <c r="R13" s="29">
        <v>8</v>
      </c>
      <c r="S13" s="29">
        <v>8.5</v>
      </c>
      <c r="T13" s="29"/>
      <c r="U13" s="29">
        <f t="shared" si="0"/>
        <v>25.7</v>
      </c>
      <c r="V13" s="30">
        <f t="shared" si="1"/>
        <v>8.566666666666666</v>
      </c>
      <c r="W13" s="24"/>
      <c r="X13" s="28"/>
      <c r="Y13" s="31"/>
      <c r="Z13" s="32"/>
    </row>
    <row r="14" spans="2:26" ht="19.5" customHeight="1">
      <c r="B14" s="23">
        <v>9</v>
      </c>
      <c r="C14" s="24">
        <v>60</v>
      </c>
      <c r="D14" s="25" t="s">
        <v>63</v>
      </c>
      <c r="E14" s="26">
        <v>8964</v>
      </c>
      <c r="F14" s="25" t="s">
        <v>64</v>
      </c>
      <c r="G14" s="25" t="s">
        <v>6</v>
      </c>
      <c r="H14" s="25" t="s">
        <v>65</v>
      </c>
      <c r="I14" s="25" t="s">
        <v>8</v>
      </c>
      <c r="J14" s="26" t="s">
        <v>9</v>
      </c>
      <c r="K14" s="27" t="s">
        <v>66</v>
      </c>
      <c r="L14" s="27" t="s">
        <v>67</v>
      </c>
      <c r="M14" s="27" t="s">
        <v>66</v>
      </c>
      <c r="N14" s="28" t="s">
        <v>13</v>
      </c>
      <c r="O14" s="27" t="s">
        <v>68</v>
      </c>
      <c r="P14" s="27" t="s">
        <v>66</v>
      </c>
      <c r="Q14" s="39">
        <v>9.2</v>
      </c>
      <c r="R14" s="39">
        <v>9.25</v>
      </c>
      <c r="S14" s="39">
        <v>8</v>
      </c>
      <c r="T14" s="39"/>
      <c r="U14" s="29">
        <f t="shared" si="0"/>
        <v>26.45</v>
      </c>
      <c r="V14" s="30">
        <f t="shared" si="1"/>
        <v>8.816666666666666</v>
      </c>
      <c r="W14" s="24"/>
      <c r="X14" s="28"/>
      <c r="Y14" s="31"/>
      <c r="Z14" s="32"/>
    </row>
    <row r="15" spans="2:26" ht="19.5" customHeight="1">
      <c r="B15" s="23">
        <v>10</v>
      </c>
      <c r="C15" s="24">
        <v>14</v>
      </c>
      <c r="D15" s="25" t="s">
        <v>69</v>
      </c>
      <c r="E15" s="26">
        <v>8965</v>
      </c>
      <c r="F15" s="25" t="s">
        <v>70</v>
      </c>
      <c r="G15" s="25" t="s">
        <v>6</v>
      </c>
      <c r="H15" s="25" t="s">
        <v>71</v>
      </c>
      <c r="I15" s="25" t="s">
        <v>8</v>
      </c>
      <c r="J15" s="26" t="s">
        <v>24</v>
      </c>
      <c r="K15" s="27" t="s">
        <v>46</v>
      </c>
      <c r="L15" s="27" t="s">
        <v>72</v>
      </c>
      <c r="M15" s="27" t="s">
        <v>73</v>
      </c>
      <c r="N15" s="28" t="s">
        <v>13</v>
      </c>
      <c r="O15" s="27" t="s">
        <v>74</v>
      </c>
      <c r="P15" s="27" t="s">
        <v>46</v>
      </c>
      <c r="Q15" s="29">
        <v>9.4</v>
      </c>
      <c r="R15" s="29">
        <v>9.5</v>
      </c>
      <c r="S15" s="29">
        <v>8.75</v>
      </c>
      <c r="T15" s="29"/>
      <c r="U15" s="29">
        <f t="shared" si="0"/>
        <v>27.65</v>
      </c>
      <c r="V15" s="30">
        <f t="shared" si="1"/>
        <v>9.216666666666667</v>
      </c>
      <c r="W15" s="24"/>
      <c r="X15" s="28"/>
      <c r="Y15" s="31"/>
      <c r="Z15" s="32"/>
    </row>
    <row r="16" spans="2:26" ht="19.5" customHeight="1">
      <c r="B16" s="23">
        <v>11</v>
      </c>
      <c r="C16" s="24">
        <v>12</v>
      </c>
      <c r="D16" s="25" t="s">
        <v>75</v>
      </c>
      <c r="E16" s="26">
        <v>8966</v>
      </c>
      <c r="F16" s="25" t="s">
        <v>76</v>
      </c>
      <c r="G16" s="25" t="s">
        <v>52</v>
      </c>
      <c r="H16" s="25" t="s">
        <v>77</v>
      </c>
      <c r="I16" s="25" t="s">
        <v>8</v>
      </c>
      <c r="J16" s="26" t="s">
        <v>9</v>
      </c>
      <c r="K16" s="27" t="s">
        <v>78</v>
      </c>
      <c r="L16" s="27" t="s">
        <v>26</v>
      </c>
      <c r="M16" s="27" t="s">
        <v>27</v>
      </c>
      <c r="N16" s="28" t="s">
        <v>13</v>
      </c>
      <c r="O16" s="27" t="s">
        <v>79</v>
      </c>
      <c r="P16" s="27" t="s">
        <v>80</v>
      </c>
      <c r="Q16" s="29">
        <v>9</v>
      </c>
      <c r="R16" s="29">
        <v>9.5</v>
      </c>
      <c r="S16" s="29">
        <v>9.25</v>
      </c>
      <c r="T16" s="29"/>
      <c r="U16" s="29">
        <f t="shared" si="0"/>
        <v>27.75</v>
      </c>
      <c r="V16" s="30">
        <f t="shared" si="1"/>
        <v>9.25</v>
      </c>
      <c r="W16" s="24"/>
      <c r="X16" s="28"/>
      <c r="Y16" s="31"/>
      <c r="Z16" s="32"/>
    </row>
    <row r="17" spans="2:26" ht="19.5" customHeight="1">
      <c r="B17" s="23">
        <v>12</v>
      </c>
      <c r="C17" s="24">
        <v>34</v>
      </c>
      <c r="D17" s="25" t="s">
        <v>81</v>
      </c>
      <c r="E17" s="26">
        <v>8968</v>
      </c>
      <c r="F17" s="25" t="s">
        <v>82</v>
      </c>
      <c r="G17" s="25" t="s">
        <v>83</v>
      </c>
      <c r="H17" s="25" t="s">
        <v>84</v>
      </c>
      <c r="I17" s="25" t="s">
        <v>8</v>
      </c>
      <c r="J17" s="26" t="s">
        <v>9</v>
      </c>
      <c r="K17" s="27" t="s">
        <v>85</v>
      </c>
      <c r="L17" s="27" t="s">
        <v>86</v>
      </c>
      <c r="M17" s="27" t="s">
        <v>87</v>
      </c>
      <c r="N17" s="28" t="s">
        <v>13</v>
      </c>
      <c r="O17" s="27" t="s">
        <v>88</v>
      </c>
      <c r="P17" s="27" t="s">
        <v>85</v>
      </c>
      <c r="Q17" s="29">
        <v>9.4</v>
      </c>
      <c r="R17" s="29">
        <v>8.75</v>
      </c>
      <c r="S17" s="29">
        <v>8.75</v>
      </c>
      <c r="T17" s="29"/>
      <c r="U17" s="29">
        <f t="shared" si="0"/>
        <v>26.9</v>
      </c>
      <c r="V17" s="30">
        <f t="shared" si="1"/>
        <v>8.966666666666667</v>
      </c>
      <c r="W17" s="24"/>
      <c r="X17" s="28"/>
      <c r="Y17" s="31"/>
      <c r="Z17" s="32"/>
    </row>
    <row r="18" spans="2:26" ht="19.5" customHeight="1">
      <c r="B18" s="23">
        <v>13</v>
      </c>
      <c r="C18" s="24">
        <v>215</v>
      </c>
      <c r="D18" s="25" t="s">
        <v>89</v>
      </c>
      <c r="E18" s="26">
        <v>8969</v>
      </c>
      <c r="F18" s="25" t="s">
        <v>90</v>
      </c>
      <c r="G18" s="25" t="s">
        <v>6</v>
      </c>
      <c r="H18" s="25" t="s">
        <v>91</v>
      </c>
      <c r="I18" s="35" t="s">
        <v>8</v>
      </c>
      <c r="J18" s="36" t="s">
        <v>9</v>
      </c>
      <c r="K18" s="37" t="s">
        <v>92</v>
      </c>
      <c r="L18" s="37" t="s">
        <v>93</v>
      </c>
      <c r="M18" s="37" t="s">
        <v>92</v>
      </c>
      <c r="N18" s="28" t="s">
        <v>13</v>
      </c>
      <c r="O18" s="37" t="s">
        <v>94</v>
      </c>
      <c r="P18" s="37" t="s">
        <v>92</v>
      </c>
      <c r="Q18" s="29">
        <v>8.4</v>
      </c>
      <c r="R18" s="29">
        <v>6.5</v>
      </c>
      <c r="S18" s="29">
        <v>8.5</v>
      </c>
      <c r="T18" s="38"/>
      <c r="U18" s="29">
        <f t="shared" si="0"/>
        <v>23.4</v>
      </c>
      <c r="V18" s="30">
        <f t="shared" si="1"/>
        <v>7.8</v>
      </c>
      <c r="W18" s="24"/>
      <c r="X18" s="28"/>
      <c r="Y18" s="31"/>
      <c r="Z18" s="32"/>
    </row>
    <row r="19" spans="2:26" ht="19.5" customHeight="1">
      <c r="B19" s="23">
        <v>14</v>
      </c>
      <c r="C19" s="24">
        <v>40</v>
      </c>
      <c r="D19" s="25" t="s">
        <v>95</v>
      </c>
      <c r="E19" s="26">
        <v>8970</v>
      </c>
      <c r="F19" s="25" t="s">
        <v>96</v>
      </c>
      <c r="G19" s="25" t="s">
        <v>97</v>
      </c>
      <c r="H19" s="25" t="s">
        <v>98</v>
      </c>
      <c r="I19" s="25" t="s">
        <v>8</v>
      </c>
      <c r="J19" s="26" t="s">
        <v>9</v>
      </c>
      <c r="K19" s="27" t="s">
        <v>99</v>
      </c>
      <c r="L19" s="27" t="s">
        <v>67</v>
      </c>
      <c r="M19" s="27" t="s">
        <v>66</v>
      </c>
      <c r="N19" s="28" t="s">
        <v>13</v>
      </c>
      <c r="O19" s="27" t="s">
        <v>100</v>
      </c>
      <c r="P19" s="27" t="s">
        <v>99</v>
      </c>
      <c r="Q19" s="29">
        <v>9.2</v>
      </c>
      <c r="R19" s="29">
        <v>8.75</v>
      </c>
      <c r="S19" s="29">
        <v>8.75</v>
      </c>
      <c r="T19" s="29"/>
      <c r="U19" s="29">
        <f t="shared" si="0"/>
        <v>26.7</v>
      </c>
      <c r="V19" s="30">
        <f t="shared" si="1"/>
        <v>8.9</v>
      </c>
      <c r="W19" s="24"/>
      <c r="X19" s="28"/>
      <c r="Y19" s="31"/>
      <c r="Z19" s="32"/>
    </row>
    <row r="20" spans="2:26" ht="19.5" customHeight="1">
      <c r="B20" s="23">
        <v>15</v>
      </c>
      <c r="C20" s="24">
        <v>29</v>
      </c>
      <c r="D20" s="24" t="s">
        <v>101</v>
      </c>
      <c r="E20" s="26">
        <v>8972</v>
      </c>
      <c r="F20" s="24" t="s">
        <v>102</v>
      </c>
      <c r="G20" s="24" t="s">
        <v>6</v>
      </c>
      <c r="H20" s="24" t="s">
        <v>103</v>
      </c>
      <c r="I20" s="24" t="s">
        <v>8</v>
      </c>
      <c r="J20" s="34" t="s">
        <v>24</v>
      </c>
      <c r="K20" s="28" t="s">
        <v>56</v>
      </c>
      <c r="L20" s="28" t="s">
        <v>55</v>
      </c>
      <c r="M20" s="28" t="s">
        <v>56</v>
      </c>
      <c r="N20" s="28" t="s">
        <v>13</v>
      </c>
      <c r="O20" s="28" t="s">
        <v>104</v>
      </c>
      <c r="P20" s="28" t="s">
        <v>56</v>
      </c>
      <c r="Q20" s="29">
        <v>9.4</v>
      </c>
      <c r="R20" s="29">
        <v>8.75</v>
      </c>
      <c r="S20" s="29">
        <v>9</v>
      </c>
      <c r="T20" s="29"/>
      <c r="U20" s="29">
        <f t="shared" si="0"/>
        <v>27.15</v>
      </c>
      <c r="V20" s="30">
        <f t="shared" si="1"/>
        <v>9.049999999999999</v>
      </c>
      <c r="W20" s="24"/>
      <c r="X20" s="28"/>
      <c r="Y20" s="31"/>
      <c r="Z20" s="32"/>
    </row>
    <row r="21" spans="2:26" ht="19.5" customHeight="1">
      <c r="B21" s="23">
        <v>16</v>
      </c>
      <c r="C21" s="24">
        <v>150</v>
      </c>
      <c r="D21" s="24" t="s">
        <v>105</v>
      </c>
      <c r="E21" s="26">
        <v>8973</v>
      </c>
      <c r="F21" s="24" t="s">
        <v>106</v>
      </c>
      <c r="G21" s="24" t="s">
        <v>6</v>
      </c>
      <c r="H21" s="24" t="s">
        <v>107</v>
      </c>
      <c r="I21" s="24" t="s">
        <v>8</v>
      </c>
      <c r="J21" s="34" t="s">
        <v>24</v>
      </c>
      <c r="K21" s="28" t="s">
        <v>108</v>
      </c>
      <c r="L21" s="28" t="s">
        <v>109</v>
      </c>
      <c r="M21" s="28" t="s">
        <v>108</v>
      </c>
      <c r="N21" s="28" t="s">
        <v>110</v>
      </c>
      <c r="O21" s="28" t="s">
        <v>111</v>
      </c>
      <c r="P21" s="28" t="s">
        <v>112</v>
      </c>
      <c r="Q21" s="29">
        <v>8.6</v>
      </c>
      <c r="R21" s="29">
        <v>6.75</v>
      </c>
      <c r="S21" s="29">
        <v>9.25</v>
      </c>
      <c r="T21" s="29"/>
      <c r="U21" s="29">
        <f t="shared" si="0"/>
        <v>24.6</v>
      </c>
      <c r="V21" s="30">
        <f t="shared" si="1"/>
        <v>8.200000000000001</v>
      </c>
      <c r="W21" s="24"/>
      <c r="X21" s="28"/>
      <c r="Y21" s="31"/>
      <c r="Z21" s="32"/>
    </row>
    <row r="22" spans="2:26" ht="19.5" customHeight="1">
      <c r="B22" s="23">
        <v>17</v>
      </c>
      <c r="C22" s="24">
        <v>50</v>
      </c>
      <c r="D22" s="25" t="s">
        <v>113</v>
      </c>
      <c r="E22" s="26">
        <v>8974</v>
      </c>
      <c r="F22" s="25" t="s">
        <v>114</v>
      </c>
      <c r="G22" s="25" t="s">
        <v>6</v>
      </c>
      <c r="H22" s="25" t="s">
        <v>115</v>
      </c>
      <c r="I22" s="25" t="s">
        <v>8</v>
      </c>
      <c r="J22" s="26" t="s">
        <v>24</v>
      </c>
      <c r="K22" s="27" t="s">
        <v>116</v>
      </c>
      <c r="L22" s="27" t="s">
        <v>72</v>
      </c>
      <c r="M22" s="27" t="s">
        <v>73</v>
      </c>
      <c r="N22" s="28" t="s">
        <v>13</v>
      </c>
      <c r="O22" s="27" t="s">
        <v>117</v>
      </c>
      <c r="P22" s="27" t="s">
        <v>116</v>
      </c>
      <c r="Q22" s="29">
        <v>9</v>
      </c>
      <c r="R22" s="29">
        <v>9.25</v>
      </c>
      <c r="S22" s="29">
        <v>8.25</v>
      </c>
      <c r="T22" s="29"/>
      <c r="U22" s="29">
        <f t="shared" si="0"/>
        <v>26.5</v>
      </c>
      <c r="V22" s="30">
        <f t="shared" si="1"/>
        <v>8.833333333333334</v>
      </c>
      <c r="W22" s="24"/>
      <c r="X22" s="28"/>
      <c r="Y22" s="31"/>
      <c r="Z22" s="32"/>
    </row>
    <row r="23" spans="2:26" ht="19.5" customHeight="1">
      <c r="B23" s="23">
        <v>18</v>
      </c>
      <c r="C23" s="24">
        <v>57</v>
      </c>
      <c r="D23" s="24" t="s">
        <v>118</v>
      </c>
      <c r="E23" s="26">
        <v>8975</v>
      </c>
      <c r="F23" s="24" t="s">
        <v>119</v>
      </c>
      <c r="G23" s="24" t="s">
        <v>6</v>
      </c>
      <c r="H23" s="24" t="s">
        <v>120</v>
      </c>
      <c r="I23" s="24" t="s">
        <v>8</v>
      </c>
      <c r="J23" s="34" t="s">
        <v>9</v>
      </c>
      <c r="K23" s="28" t="s">
        <v>121</v>
      </c>
      <c r="L23" s="28" t="s">
        <v>122</v>
      </c>
      <c r="M23" s="28" t="s">
        <v>123</v>
      </c>
      <c r="N23" s="28" t="s">
        <v>13</v>
      </c>
      <c r="O23" s="28" t="s">
        <v>124</v>
      </c>
      <c r="P23" s="28" t="s">
        <v>121</v>
      </c>
      <c r="Q23" s="29">
        <v>9.2</v>
      </c>
      <c r="R23" s="29">
        <v>9.25</v>
      </c>
      <c r="S23" s="29">
        <v>8</v>
      </c>
      <c r="T23" s="29"/>
      <c r="U23" s="29">
        <f t="shared" si="0"/>
        <v>26.45</v>
      </c>
      <c r="V23" s="30">
        <f t="shared" si="1"/>
        <v>8.816666666666666</v>
      </c>
      <c r="W23" s="24"/>
      <c r="X23" s="28"/>
      <c r="Y23" s="31"/>
      <c r="Z23" s="32"/>
    </row>
    <row r="24" spans="2:26" ht="19.5" customHeight="1">
      <c r="B24" s="23">
        <v>19</v>
      </c>
      <c r="C24" s="24">
        <v>117</v>
      </c>
      <c r="D24" s="25" t="s">
        <v>125</v>
      </c>
      <c r="E24" s="26">
        <v>8976</v>
      </c>
      <c r="F24" s="25" t="s">
        <v>126</v>
      </c>
      <c r="G24" s="25" t="s">
        <v>6</v>
      </c>
      <c r="H24" s="25" t="s">
        <v>127</v>
      </c>
      <c r="I24" s="25" t="s">
        <v>8</v>
      </c>
      <c r="J24" s="26" t="s">
        <v>9</v>
      </c>
      <c r="K24" s="27" t="s">
        <v>12</v>
      </c>
      <c r="L24" s="27" t="s">
        <v>11</v>
      </c>
      <c r="M24" s="27" t="s">
        <v>12</v>
      </c>
      <c r="N24" s="28" t="s">
        <v>13</v>
      </c>
      <c r="O24" s="27" t="s">
        <v>128</v>
      </c>
      <c r="P24" s="27" t="s">
        <v>12</v>
      </c>
      <c r="Q24" s="29">
        <v>8</v>
      </c>
      <c r="R24" s="29">
        <v>8.5</v>
      </c>
      <c r="S24" s="29">
        <v>8.5</v>
      </c>
      <c r="T24" s="29">
        <v>0.3</v>
      </c>
      <c r="U24" s="29">
        <f t="shared" si="0"/>
        <v>25.3</v>
      </c>
      <c r="V24" s="30">
        <f t="shared" si="1"/>
        <v>8.433333333333334</v>
      </c>
      <c r="W24" s="24"/>
      <c r="X24" s="28"/>
      <c r="Y24" s="31"/>
      <c r="Z24" s="32"/>
    </row>
    <row r="25" spans="2:26" ht="19.5" customHeight="1">
      <c r="B25" s="23">
        <v>20</v>
      </c>
      <c r="C25" s="24">
        <v>36</v>
      </c>
      <c r="D25" s="25" t="s">
        <v>129</v>
      </c>
      <c r="E25" s="26">
        <v>8977</v>
      </c>
      <c r="F25" s="25" t="s">
        <v>130</v>
      </c>
      <c r="G25" s="25" t="s">
        <v>6</v>
      </c>
      <c r="H25" s="25" t="s">
        <v>131</v>
      </c>
      <c r="I25" s="25" t="s">
        <v>8</v>
      </c>
      <c r="J25" s="26" t="s">
        <v>9</v>
      </c>
      <c r="K25" s="27" t="s">
        <v>132</v>
      </c>
      <c r="L25" s="27" t="s">
        <v>133</v>
      </c>
      <c r="M25" s="27" t="s">
        <v>132</v>
      </c>
      <c r="N25" s="28" t="s">
        <v>13</v>
      </c>
      <c r="O25" s="27" t="s">
        <v>134</v>
      </c>
      <c r="P25" s="27" t="s">
        <v>132</v>
      </c>
      <c r="Q25" s="39">
        <v>9</v>
      </c>
      <c r="R25" s="39">
        <v>9</v>
      </c>
      <c r="S25" s="39">
        <v>8.75</v>
      </c>
      <c r="T25" s="39"/>
      <c r="U25" s="29">
        <f t="shared" si="0"/>
        <v>26.75</v>
      </c>
      <c r="V25" s="30">
        <f t="shared" si="1"/>
        <v>8.916666666666666</v>
      </c>
      <c r="W25" s="24"/>
      <c r="X25" s="28"/>
      <c r="Y25" s="31"/>
      <c r="Z25" s="32"/>
    </row>
    <row r="26" spans="2:26" ht="19.5" customHeight="1">
      <c r="B26" s="23">
        <v>21</v>
      </c>
      <c r="C26" s="24">
        <v>70</v>
      </c>
      <c r="D26" s="24" t="s">
        <v>135</v>
      </c>
      <c r="E26" s="26">
        <v>8978</v>
      </c>
      <c r="F26" s="24" t="s">
        <v>136</v>
      </c>
      <c r="G26" s="24" t="s">
        <v>6</v>
      </c>
      <c r="H26" s="33" t="s">
        <v>23</v>
      </c>
      <c r="I26" s="24" t="s">
        <v>8</v>
      </c>
      <c r="J26" s="34" t="s">
        <v>24</v>
      </c>
      <c r="K26" s="28" t="s">
        <v>137</v>
      </c>
      <c r="L26" s="28" t="s">
        <v>138</v>
      </c>
      <c r="M26" s="28" t="s">
        <v>139</v>
      </c>
      <c r="N26" s="28" t="s">
        <v>110</v>
      </c>
      <c r="O26" s="28" t="s">
        <v>140</v>
      </c>
      <c r="P26" s="28" t="s">
        <v>137</v>
      </c>
      <c r="Q26" s="29">
        <v>9</v>
      </c>
      <c r="R26" s="29">
        <v>9.25</v>
      </c>
      <c r="S26" s="29">
        <v>8</v>
      </c>
      <c r="T26" s="29"/>
      <c r="U26" s="29">
        <f t="shared" si="0"/>
        <v>26.25</v>
      </c>
      <c r="V26" s="30">
        <f t="shared" si="1"/>
        <v>8.75</v>
      </c>
      <c r="W26" s="24"/>
      <c r="X26" s="28"/>
      <c r="Y26" s="31"/>
      <c r="Z26" s="32"/>
    </row>
    <row r="27" spans="2:26" ht="19.5" customHeight="1">
      <c r="B27" s="23">
        <v>22</v>
      </c>
      <c r="C27" s="24">
        <v>38</v>
      </c>
      <c r="D27" s="25" t="s">
        <v>141</v>
      </c>
      <c r="E27" s="26">
        <v>8979</v>
      </c>
      <c r="F27" s="25" t="s">
        <v>142</v>
      </c>
      <c r="G27" s="25" t="s">
        <v>6</v>
      </c>
      <c r="H27" s="25" t="s">
        <v>143</v>
      </c>
      <c r="I27" s="25" t="s">
        <v>8</v>
      </c>
      <c r="J27" s="26" t="s">
        <v>24</v>
      </c>
      <c r="K27" s="27" t="s">
        <v>144</v>
      </c>
      <c r="L27" s="27" t="s">
        <v>33</v>
      </c>
      <c r="M27" s="27" t="s">
        <v>34</v>
      </c>
      <c r="N27" s="28" t="s">
        <v>13</v>
      </c>
      <c r="O27" s="27" t="s">
        <v>145</v>
      </c>
      <c r="P27" s="27" t="s">
        <v>144</v>
      </c>
      <c r="Q27" s="29">
        <v>9</v>
      </c>
      <c r="R27" s="29">
        <v>9.25</v>
      </c>
      <c r="S27" s="29">
        <v>8.5</v>
      </c>
      <c r="T27" s="29"/>
      <c r="U27" s="29">
        <f t="shared" si="0"/>
        <v>26.75</v>
      </c>
      <c r="V27" s="30">
        <f t="shared" si="1"/>
        <v>8.916666666666666</v>
      </c>
      <c r="W27" s="24"/>
      <c r="X27" s="28"/>
      <c r="Y27" s="31"/>
      <c r="Z27" s="32"/>
    </row>
    <row r="28" spans="2:26" ht="19.5" customHeight="1">
      <c r="B28" s="23">
        <v>23</v>
      </c>
      <c r="C28" s="24">
        <v>94</v>
      </c>
      <c r="D28" s="25" t="s">
        <v>146</v>
      </c>
      <c r="E28" s="26">
        <v>8980</v>
      </c>
      <c r="F28" s="25" t="s">
        <v>147</v>
      </c>
      <c r="G28" s="25" t="s">
        <v>52</v>
      </c>
      <c r="H28" s="25" t="s">
        <v>148</v>
      </c>
      <c r="I28" s="25" t="s">
        <v>8</v>
      </c>
      <c r="J28" s="26" t="s">
        <v>24</v>
      </c>
      <c r="K28" s="27" t="s">
        <v>149</v>
      </c>
      <c r="L28" s="27" t="s">
        <v>150</v>
      </c>
      <c r="M28" s="27" t="s">
        <v>149</v>
      </c>
      <c r="N28" s="28" t="s">
        <v>110</v>
      </c>
      <c r="O28" s="27" t="s">
        <v>151</v>
      </c>
      <c r="P28" s="27" t="s">
        <v>149</v>
      </c>
      <c r="Q28" s="29">
        <v>9</v>
      </c>
      <c r="R28" s="29">
        <v>7.75</v>
      </c>
      <c r="S28" s="29">
        <v>9</v>
      </c>
      <c r="T28" s="29"/>
      <c r="U28" s="29">
        <f t="shared" si="0"/>
        <v>25.75</v>
      </c>
      <c r="V28" s="30">
        <f t="shared" si="1"/>
        <v>8.583333333333334</v>
      </c>
      <c r="W28" s="24"/>
      <c r="X28" s="28"/>
      <c r="Y28" s="31"/>
      <c r="Z28" s="32"/>
    </row>
    <row r="29" spans="2:26" ht="19.5" customHeight="1">
      <c r="B29" s="23">
        <v>24</v>
      </c>
      <c r="C29" s="24">
        <v>30</v>
      </c>
      <c r="D29" s="25" t="s">
        <v>152</v>
      </c>
      <c r="E29" s="26">
        <v>8981</v>
      </c>
      <c r="F29" s="25" t="s">
        <v>153</v>
      </c>
      <c r="G29" s="25" t="s">
        <v>6</v>
      </c>
      <c r="H29" s="40" t="s">
        <v>154</v>
      </c>
      <c r="I29" s="25" t="s">
        <v>8</v>
      </c>
      <c r="J29" s="26" t="s">
        <v>9</v>
      </c>
      <c r="K29" s="27" t="s">
        <v>155</v>
      </c>
      <c r="L29" s="27" t="s">
        <v>40</v>
      </c>
      <c r="M29" s="27" t="s">
        <v>41</v>
      </c>
      <c r="N29" s="28" t="s">
        <v>13</v>
      </c>
      <c r="O29" s="27" t="s">
        <v>156</v>
      </c>
      <c r="P29" s="27" t="s">
        <v>155</v>
      </c>
      <c r="Q29" s="29">
        <v>9.6</v>
      </c>
      <c r="R29" s="29">
        <v>9</v>
      </c>
      <c r="S29" s="29">
        <v>8.5</v>
      </c>
      <c r="T29" s="29"/>
      <c r="U29" s="29">
        <f t="shared" si="0"/>
        <v>27.1</v>
      </c>
      <c r="V29" s="30">
        <f t="shared" si="1"/>
        <v>9.033333333333333</v>
      </c>
      <c r="W29" s="24"/>
      <c r="X29" s="28"/>
      <c r="Y29" s="31"/>
      <c r="Z29" s="32"/>
    </row>
    <row r="30" spans="2:26" ht="19.5" customHeight="1">
      <c r="B30" s="23">
        <v>25</v>
      </c>
      <c r="C30" s="24">
        <v>100</v>
      </c>
      <c r="D30" s="25" t="s">
        <v>157</v>
      </c>
      <c r="E30" s="26">
        <v>8982</v>
      </c>
      <c r="F30" s="25" t="s">
        <v>158</v>
      </c>
      <c r="G30" s="25" t="s">
        <v>52</v>
      </c>
      <c r="H30" s="25" t="s">
        <v>159</v>
      </c>
      <c r="I30" s="25" t="s">
        <v>8</v>
      </c>
      <c r="J30" s="26" t="s">
        <v>24</v>
      </c>
      <c r="K30" s="27" t="s">
        <v>160</v>
      </c>
      <c r="L30" s="27" t="s">
        <v>161</v>
      </c>
      <c r="M30" s="27" t="s">
        <v>162</v>
      </c>
      <c r="N30" s="28" t="s">
        <v>110</v>
      </c>
      <c r="O30" s="27" t="s">
        <v>163</v>
      </c>
      <c r="P30" s="27" t="s">
        <v>160</v>
      </c>
      <c r="Q30" s="29">
        <v>8.4</v>
      </c>
      <c r="R30" s="29">
        <v>8</v>
      </c>
      <c r="S30" s="29">
        <v>9.25</v>
      </c>
      <c r="T30" s="29"/>
      <c r="U30" s="29">
        <f t="shared" si="0"/>
        <v>25.65</v>
      </c>
      <c r="V30" s="30">
        <f t="shared" si="1"/>
        <v>8.549999999999999</v>
      </c>
      <c r="W30" s="24"/>
      <c r="X30" s="28"/>
      <c r="Y30" s="31"/>
      <c r="Z30" s="32"/>
    </row>
    <row r="31" spans="2:26" ht="19.5" customHeight="1">
      <c r="B31" s="23">
        <v>26</v>
      </c>
      <c r="C31" s="24">
        <v>44</v>
      </c>
      <c r="D31" s="25" t="s">
        <v>164</v>
      </c>
      <c r="E31" s="26">
        <v>8983</v>
      </c>
      <c r="F31" s="25" t="s">
        <v>165</v>
      </c>
      <c r="G31" s="25" t="s">
        <v>6</v>
      </c>
      <c r="H31" s="41" t="s">
        <v>166</v>
      </c>
      <c r="I31" s="25" t="s">
        <v>8</v>
      </c>
      <c r="J31" s="26" t="s">
        <v>24</v>
      </c>
      <c r="K31" s="27" t="s">
        <v>167</v>
      </c>
      <c r="L31" s="27" t="s">
        <v>26</v>
      </c>
      <c r="M31" s="27" t="s">
        <v>27</v>
      </c>
      <c r="N31" s="28" t="s">
        <v>13</v>
      </c>
      <c r="O31" s="27" t="s">
        <v>168</v>
      </c>
      <c r="P31" s="27" t="s">
        <v>167</v>
      </c>
      <c r="Q31" s="29">
        <v>9.6</v>
      </c>
      <c r="R31" s="29">
        <v>8.5</v>
      </c>
      <c r="S31" s="29">
        <v>8.5</v>
      </c>
      <c r="T31" s="29"/>
      <c r="U31" s="29">
        <f t="shared" si="0"/>
        <v>26.6</v>
      </c>
      <c r="V31" s="30">
        <f t="shared" si="1"/>
        <v>8.866666666666667</v>
      </c>
      <c r="W31" s="24"/>
      <c r="X31" s="28"/>
      <c r="Y31" s="31"/>
      <c r="Z31" s="32"/>
    </row>
    <row r="32" spans="2:26" ht="19.5" customHeight="1">
      <c r="B32" s="23">
        <v>27</v>
      </c>
      <c r="C32" s="24">
        <v>56</v>
      </c>
      <c r="D32" s="25" t="s">
        <v>169</v>
      </c>
      <c r="E32" s="26">
        <v>8984</v>
      </c>
      <c r="F32" s="25" t="s">
        <v>170</v>
      </c>
      <c r="G32" s="25" t="s">
        <v>6</v>
      </c>
      <c r="H32" s="25" t="s">
        <v>171</v>
      </c>
      <c r="I32" s="25" t="s">
        <v>8</v>
      </c>
      <c r="J32" s="26" t="s">
        <v>9</v>
      </c>
      <c r="K32" s="27" t="s">
        <v>172</v>
      </c>
      <c r="L32" s="27" t="s">
        <v>173</v>
      </c>
      <c r="M32" s="27" t="s">
        <v>174</v>
      </c>
      <c r="N32" s="28" t="s">
        <v>13</v>
      </c>
      <c r="O32" s="27" t="s">
        <v>175</v>
      </c>
      <c r="P32" s="27" t="s">
        <v>172</v>
      </c>
      <c r="Q32" s="29">
        <v>9.2</v>
      </c>
      <c r="R32" s="29">
        <v>8</v>
      </c>
      <c r="S32" s="29">
        <v>9.25</v>
      </c>
      <c r="T32" s="29"/>
      <c r="U32" s="29">
        <f t="shared" si="0"/>
        <v>26.45</v>
      </c>
      <c r="V32" s="30">
        <f t="shared" si="1"/>
        <v>8.816666666666666</v>
      </c>
      <c r="W32" s="24"/>
      <c r="X32" s="28"/>
      <c r="Y32" s="31"/>
      <c r="Z32" s="32"/>
    </row>
    <row r="33" spans="2:26" ht="19.5" customHeight="1">
      <c r="B33" s="23">
        <v>28</v>
      </c>
      <c r="C33" s="24">
        <v>39</v>
      </c>
      <c r="D33" s="25" t="s">
        <v>176</v>
      </c>
      <c r="E33" s="26">
        <v>8985</v>
      </c>
      <c r="F33" s="25" t="s">
        <v>177</v>
      </c>
      <c r="G33" s="25" t="s">
        <v>6</v>
      </c>
      <c r="H33" s="25" t="s">
        <v>178</v>
      </c>
      <c r="I33" s="25" t="s">
        <v>8</v>
      </c>
      <c r="J33" s="26" t="s">
        <v>9</v>
      </c>
      <c r="K33" s="27" t="s">
        <v>179</v>
      </c>
      <c r="L33" s="27" t="s">
        <v>180</v>
      </c>
      <c r="M33" s="27" t="s">
        <v>181</v>
      </c>
      <c r="N33" s="28" t="s">
        <v>13</v>
      </c>
      <c r="O33" s="27" t="s">
        <v>182</v>
      </c>
      <c r="P33" s="27" t="s">
        <v>179</v>
      </c>
      <c r="Q33" s="29">
        <v>9</v>
      </c>
      <c r="R33" s="29">
        <v>9.5</v>
      </c>
      <c r="S33" s="29">
        <v>8.25</v>
      </c>
      <c r="T33" s="29"/>
      <c r="U33" s="29">
        <f t="shared" si="0"/>
        <v>26.75</v>
      </c>
      <c r="V33" s="30">
        <f t="shared" si="1"/>
        <v>8.916666666666666</v>
      </c>
      <c r="W33" s="24"/>
      <c r="X33" s="28"/>
      <c r="Y33" s="31"/>
      <c r="Z33" s="32"/>
    </row>
    <row r="34" spans="2:26" ht="19.5" customHeight="1">
      <c r="B34" s="23">
        <v>29</v>
      </c>
      <c r="C34" s="24">
        <v>11</v>
      </c>
      <c r="D34" s="25" t="s">
        <v>183</v>
      </c>
      <c r="E34" s="26">
        <v>8986</v>
      </c>
      <c r="F34" s="25" t="s">
        <v>184</v>
      </c>
      <c r="G34" s="25" t="s">
        <v>6</v>
      </c>
      <c r="H34" s="25" t="s">
        <v>166</v>
      </c>
      <c r="I34" s="25" t="s">
        <v>8</v>
      </c>
      <c r="J34" s="26" t="s">
        <v>9</v>
      </c>
      <c r="K34" s="27" t="s">
        <v>46</v>
      </c>
      <c r="L34" s="27" t="s">
        <v>72</v>
      </c>
      <c r="M34" s="27" t="s">
        <v>73</v>
      </c>
      <c r="N34" s="28" t="s">
        <v>13</v>
      </c>
      <c r="O34" s="27" t="s">
        <v>185</v>
      </c>
      <c r="P34" s="27" t="s">
        <v>46</v>
      </c>
      <c r="Q34" s="29">
        <v>9.8</v>
      </c>
      <c r="R34" s="29">
        <v>9.25</v>
      </c>
      <c r="S34" s="29">
        <v>8.75</v>
      </c>
      <c r="T34" s="29"/>
      <c r="U34" s="29">
        <f t="shared" si="0"/>
        <v>27.8</v>
      </c>
      <c r="V34" s="30">
        <f t="shared" si="1"/>
        <v>9.266666666666667</v>
      </c>
      <c r="W34" s="24"/>
      <c r="X34" s="28"/>
      <c r="Y34" s="31"/>
      <c r="Z34" s="32"/>
    </row>
    <row r="35" spans="2:58" ht="19.5" customHeight="1">
      <c r="B35" s="23">
        <v>30</v>
      </c>
      <c r="C35" s="24">
        <v>31</v>
      </c>
      <c r="D35" s="25" t="s">
        <v>186</v>
      </c>
      <c r="E35" s="26">
        <v>8987</v>
      </c>
      <c r="F35" s="25" t="s">
        <v>187</v>
      </c>
      <c r="G35" s="25" t="s">
        <v>6</v>
      </c>
      <c r="H35" s="25" t="s">
        <v>188</v>
      </c>
      <c r="I35" s="25" t="s">
        <v>8</v>
      </c>
      <c r="J35" s="26" t="s">
        <v>24</v>
      </c>
      <c r="K35" s="27" t="s">
        <v>189</v>
      </c>
      <c r="L35" s="27" t="s">
        <v>11</v>
      </c>
      <c r="M35" s="27" t="s">
        <v>12</v>
      </c>
      <c r="N35" s="28" t="s">
        <v>13</v>
      </c>
      <c r="O35" s="27" t="s">
        <v>190</v>
      </c>
      <c r="P35" s="27" t="s">
        <v>189</v>
      </c>
      <c r="Q35" s="29">
        <v>9</v>
      </c>
      <c r="R35" s="29">
        <v>9.25</v>
      </c>
      <c r="S35" s="29">
        <v>8.75</v>
      </c>
      <c r="T35" s="29"/>
      <c r="U35" s="29">
        <f t="shared" si="0"/>
        <v>27</v>
      </c>
      <c r="V35" s="30">
        <f t="shared" si="1"/>
        <v>9</v>
      </c>
      <c r="W35" s="24"/>
      <c r="X35" s="28"/>
      <c r="Y35" s="31"/>
      <c r="Z35" s="32"/>
      <c r="AH35" s="23">
        <v>31</v>
      </c>
      <c r="AI35" s="42"/>
      <c r="AJ35" s="42">
        <v>8865</v>
      </c>
      <c r="AK35" s="43">
        <v>8866</v>
      </c>
      <c r="AL35" s="44" t="s">
        <v>191</v>
      </c>
      <c r="AM35" s="44" t="s">
        <v>52</v>
      </c>
      <c r="AN35" s="44" t="s">
        <v>192</v>
      </c>
      <c r="AO35" s="44" t="s">
        <v>8</v>
      </c>
      <c r="AP35" s="45" t="s">
        <v>9</v>
      </c>
      <c r="AQ35" s="46" t="s">
        <v>193</v>
      </c>
      <c r="AR35" s="46" t="s">
        <v>194</v>
      </c>
      <c r="AS35" s="46" t="s">
        <v>195</v>
      </c>
      <c r="AT35" s="47" t="s">
        <v>13</v>
      </c>
      <c r="AU35" s="46" t="s">
        <v>196</v>
      </c>
      <c r="AV35" s="46" t="s">
        <v>193</v>
      </c>
      <c r="AW35" s="47"/>
      <c r="AX35" s="47"/>
      <c r="AY35" s="47"/>
      <c r="AZ35" s="47"/>
      <c r="BA35" s="47" t="s">
        <v>197</v>
      </c>
      <c r="BB35" s="47"/>
      <c r="BC35" s="42"/>
      <c r="BD35" s="47"/>
      <c r="BE35" s="48"/>
      <c r="BF35" s="49"/>
    </row>
    <row r="36" ht="19.5" customHeight="1"/>
    <row r="37" spans="4:23" ht="15">
      <c r="D37" s="51"/>
      <c r="E37" s="51"/>
      <c r="F37" s="52"/>
      <c r="G37" s="51"/>
      <c r="H37" s="51"/>
      <c r="I37" s="51"/>
      <c r="K37" s="53"/>
      <c r="L37" s="53"/>
      <c r="M37" s="53"/>
      <c r="O37" s="53"/>
      <c r="P37" s="53"/>
      <c r="Q37" s="54"/>
      <c r="R37" s="54"/>
      <c r="S37" s="54"/>
      <c r="T37" s="54"/>
      <c r="U37" s="54"/>
      <c r="V37" s="55"/>
      <c r="W37" s="50"/>
    </row>
    <row r="38" spans="4:23" ht="15.75">
      <c r="D38" s="51"/>
      <c r="E38" s="51"/>
      <c r="F38" s="52"/>
      <c r="G38" s="51"/>
      <c r="H38" s="51"/>
      <c r="I38" s="56"/>
      <c r="K38" s="57"/>
      <c r="L38" s="57"/>
      <c r="M38" s="57"/>
      <c r="O38" s="57"/>
      <c r="P38" s="57"/>
      <c r="Q38" s="54"/>
      <c r="R38" s="54"/>
      <c r="S38" s="54"/>
      <c r="T38" s="58"/>
      <c r="U38" s="54"/>
      <c r="V38" s="55"/>
      <c r="W38" s="59"/>
    </row>
    <row r="41" ht="15">
      <c r="X41" s="60"/>
    </row>
    <row r="47" spans="2:26" ht="26.25">
      <c r="B47" s="446" t="s">
        <v>969</v>
      </c>
      <c r="C47" s="446"/>
      <c r="D47" s="446"/>
      <c r="E47" s="446"/>
      <c r="F47" s="446"/>
      <c r="G47" s="446"/>
      <c r="H47" s="446"/>
      <c r="I47" s="446"/>
      <c r="J47" s="446"/>
      <c r="K47" s="446"/>
      <c r="L47" s="446"/>
      <c r="M47" s="446"/>
      <c r="N47" s="446"/>
      <c r="O47" s="446"/>
      <c r="P47" s="446"/>
      <c r="Q47" s="446"/>
      <c r="R47" s="446"/>
      <c r="S47" s="446"/>
      <c r="T47" s="446"/>
      <c r="U47" s="446"/>
      <c r="V47" s="446"/>
      <c r="W47" s="446"/>
      <c r="X47" s="446"/>
      <c r="Y47" s="446"/>
      <c r="Z47" s="446"/>
    </row>
    <row r="48" spans="2:26" ht="18">
      <c r="B48" s="447" t="s">
        <v>1006</v>
      </c>
      <c r="C48" s="447"/>
      <c r="D48" s="447"/>
      <c r="E48" s="447"/>
      <c r="F48" s="447"/>
      <c r="G48" s="447"/>
      <c r="H48" s="447"/>
      <c r="I48" s="447"/>
      <c r="J48" s="447"/>
      <c r="K48" s="447"/>
      <c r="L48" s="447"/>
      <c r="M48" s="447"/>
      <c r="N48" s="447"/>
      <c r="O48" s="447"/>
      <c r="P48" s="447"/>
      <c r="Q48" s="447"/>
      <c r="R48" s="447"/>
      <c r="S48" s="447"/>
      <c r="T48" s="447"/>
      <c r="U48" s="447"/>
      <c r="V48" s="447"/>
      <c r="W48" s="447"/>
      <c r="X48" s="447"/>
      <c r="Y48" s="447"/>
      <c r="Z48" s="447"/>
    </row>
    <row r="49" spans="2:22" ht="6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2:26" ht="39">
      <c r="B50" s="5" t="s">
        <v>0</v>
      </c>
      <c r="C50" s="5"/>
      <c r="D50" s="5"/>
      <c r="E50" s="6" t="s">
        <v>1</v>
      </c>
      <c r="F50" s="6" t="s">
        <v>2</v>
      </c>
      <c r="G50" s="6"/>
      <c r="H50" s="6"/>
      <c r="I50" s="6"/>
      <c r="J50" s="6" t="s">
        <v>3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8"/>
      <c r="X50" s="9"/>
      <c r="Y50" s="10"/>
      <c r="Z50" s="11"/>
    </row>
    <row r="51" spans="2:26" ht="19.5" customHeight="1">
      <c r="B51" s="12">
        <v>1</v>
      </c>
      <c r="C51" s="13">
        <v>10</v>
      </c>
      <c r="D51" s="14" t="s">
        <v>199</v>
      </c>
      <c r="E51" s="34">
        <v>8989</v>
      </c>
      <c r="F51" s="24" t="s">
        <v>200</v>
      </c>
      <c r="G51" s="24" t="s">
        <v>52</v>
      </c>
      <c r="H51" s="24" t="s">
        <v>201</v>
      </c>
      <c r="I51" s="24" t="s">
        <v>202</v>
      </c>
      <c r="J51" s="34" t="s">
        <v>9</v>
      </c>
      <c r="K51" s="16"/>
      <c r="L51" s="16"/>
      <c r="M51" s="16"/>
      <c r="N51" s="17"/>
      <c r="O51" s="16"/>
      <c r="P51" s="16"/>
      <c r="Q51" s="18"/>
      <c r="R51" s="18"/>
      <c r="S51" s="18"/>
      <c r="T51" s="18"/>
      <c r="U51" s="19"/>
      <c r="V51" s="20"/>
      <c r="W51" s="13"/>
      <c r="X51" s="17"/>
      <c r="Y51" s="21"/>
      <c r="Z51" s="22"/>
    </row>
    <row r="52" spans="2:26" ht="19.5" customHeight="1">
      <c r="B52" s="23">
        <v>2</v>
      </c>
      <c r="C52" s="24">
        <v>201</v>
      </c>
      <c r="D52" s="24" t="s">
        <v>203</v>
      </c>
      <c r="E52" s="26">
        <v>8990</v>
      </c>
      <c r="F52" s="27" t="s">
        <v>204</v>
      </c>
      <c r="G52" s="25" t="s">
        <v>6</v>
      </c>
      <c r="H52" s="25" t="s">
        <v>205</v>
      </c>
      <c r="I52" s="25" t="s">
        <v>202</v>
      </c>
      <c r="J52" s="26" t="s">
        <v>9</v>
      </c>
      <c r="K52" s="28" t="s">
        <v>149</v>
      </c>
      <c r="L52" s="28" t="s">
        <v>206</v>
      </c>
      <c r="M52" s="28" t="s">
        <v>207</v>
      </c>
      <c r="N52" s="28" t="s">
        <v>110</v>
      </c>
      <c r="O52" s="28" t="s">
        <v>208</v>
      </c>
      <c r="P52" s="28" t="s">
        <v>149</v>
      </c>
      <c r="Q52" s="29">
        <v>9.2</v>
      </c>
      <c r="R52" s="29">
        <v>7.5</v>
      </c>
      <c r="S52" s="29">
        <v>7</v>
      </c>
      <c r="T52" s="29"/>
      <c r="U52" s="29">
        <f aca="true" t="shared" si="2" ref="U52:U79">SUM(Q52:T52)</f>
        <v>23.7</v>
      </c>
      <c r="V52" s="30">
        <f aca="true" t="shared" si="3" ref="V52:V79">U52/3</f>
        <v>7.8999999999999995</v>
      </c>
      <c r="W52" s="24"/>
      <c r="X52" s="28"/>
      <c r="Y52" s="31"/>
      <c r="Z52" s="32"/>
    </row>
    <row r="53" spans="2:26" ht="19.5" customHeight="1">
      <c r="B53" s="23">
        <v>3</v>
      </c>
      <c r="C53" s="24">
        <v>101</v>
      </c>
      <c r="D53" s="25" t="s">
        <v>209</v>
      </c>
      <c r="E53" s="34">
        <v>8991</v>
      </c>
      <c r="F53" s="25" t="s">
        <v>210</v>
      </c>
      <c r="G53" s="25" t="s">
        <v>6</v>
      </c>
      <c r="H53" s="25" t="s">
        <v>211</v>
      </c>
      <c r="I53" s="25" t="s">
        <v>8</v>
      </c>
      <c r="J53" s="26" t="s">
        <v>24</v>
      </c>
      <c r="K53" s="27" t="s">
        <v>212</v>
      </c>
      <c r="L53" s="27" t="s">
        <v>26</v>
      </c>
      <c r="M53" s="27" t="s">
        <v>27</v>
      </c>
      <c r="N53" s="28" t="s">
        <v>13</v>
      </c>
      <c r="O53" s="27" t="s">
        <v>213</v>
      </c>
      <c r="P53" s="27" t="s">
        <v>212</v>
      </c>
      <c r="Q53" s="29">
        <v>8.4</v>
      </c>
      <c r="R53" s="29">
        <v>8.25</v>
      </c>
      <c r="S53" s="29">
        <v>9</v>
      </c>
      <c r="T53" s="29"/>
      <c r="U53" s="29">
        <f t="shared" si="2"/>
        <v>25.65</v>
      </c>
      <c r="V53" s="30">
        <f t="shared" si="3"/>
        <v>8.549999999999999</v>
      </c>
      <c r="W53" s="24"/>
      <c r="X53" s="28"/>
      <c r="Y53" s="31"/>
      <c r="Z53" s="32"/>
    </row>
    <row r="54" spans="2:26" ht="19.5" customHeight="1">
      <c r="B54" s="23">
        <v>4</v>
      </c>
      <c r="C54" s="24">
        <v>6</v>
      </c>
      <c r="D54" s="25" t="s">
        <v>214</v>
      </c>
      <c r="E54" s="26">
        <v>8992</v>
      </c>
      <c r="F54" s="25" t="s">
        <v>215</v>
      </c>
      <c r="G54" s="25" t="s">
        <v>52</v>
      </c>
      <c r="H54" s="25" t="s">
        <v>216</v>
      </c>
      <c r="I54" s="25" t="s">
        <v>8</v>
      </c>
      <c r="J54" s="26" t="s">
        <v>24</v>
      </c>
      <c r="K54" s="27" t="s">
        <v>12</v>
      </c>
      <c r="L54" s="27" t="s">
        <v>33</v>
      </c>
      <c r="M54" s="27" t="s">
        <v>34</v>
      </c>
      <c r="N54" s="28" t="s">
        <v>13</v>
      </c>
      <c r="O54" s="27" t="s">
        <v>217</v>
      </c>
      <c r="P54" s="27" t="s">
        <v>12</v>
      </c>
      <c r="Q54" s="29">
        <v>9.2</v>
      </c>
      <c r="R54" s="29">
        <v>9.5</v>
      </c>
      <c r="S54" s="29">
        <v>9.25</v>
      </c>
      <c r="T54" s="29"/>
      <c r="U54" s="29">
        <f t="shared" si="2"/>
        <v>27.95</v>
      </c>
      <c r="V54" s="30">
        <f t="shared" si="3"/>
        <v>9.316666666666666</v>
      </c>
      <c r="W54" s="24"/>
      <c r="X54" s="28"/>
      <c r="Y54" s="31"/>
      <c r="Z54" s="32"/>
    </row>
    <row r="55" spans="2:26" ht="19.5" customHeight="1">
      <c r="B55" s="23">
        <v>5</v>
      </c>
      <c r="C55" s="24">
        <v>171</v>
      </c>
      <c r="D55" s="25" t="s">
        <v>218</v>
      </c>
      <c r="E55" s="34">
        <v>8993</v>
      </c>
      <c r="F55" s="171" t="s">
        <v>219</v>
      </c>
      <c r="G55" s="24" t="s">
        <v>6</v>
      </c>
      <c r="H55" s="24" t="s">
        <v>220</v>
      </c>
      <c r="I55" s="24" t="s">
        <v>8</v>
      </c>
      <c r="J55" s="34" t="s">
        <v>9</v>
      </c>
      <c r="K55" s="27" t="s">
        <v>221</v>
      </c>
      <c r="L55" s="27" t="s">
        <v>150</v>
      </c>
      <c r="M55" s="27" t="s">
        <v>149</v>
      </c>
      <c r="N55" s="28" t="s">
        <v>110</v>
      </c>
      <c r="O55" s="27" t="s">
        <v>222</v>
      </c>
      <c r="P55" s="27" t="s">
        <v>221</v>
      </c>
      <c r="Q55" s="29">
        <v>8.2</v>
      </c>
      <c r="R55" s="29">
        <v>7</v>
      </c>
      <c r="S55" s="29">
        <v>9</v>
      </c>
      <c r="T55" s="29"/>
      <c r="U55" s="29">
        <f t="shared" si="2"/>
        <v>24.2</v>
      </c>
      <c r="V55" s="30">
        <f t="shared" si="3"/>
        <v>8.066666666666666</v>
      </c>
      <c r="W55" s="24"/>
      <c r="X55" s="28"/>
      <c r="Y55" s="31"/>
      <c r="Z55" s="32"/>
    </row>
    <row r="56" spans="2:26" ht="19.5" customHeight="1">
      <c r="B56" s="23">
        <v>6</v>
      </c>
      <c r="C56" s="24">
        <v>123</v>
      </c>
      <c r="D56" s="24" t="s">
        <v>223</v>
      </c>
      <c r="E56" s="26">
        <v>8994</v>
      </c>
      <c r="F56" s="25" t="s">
        <v>224</v>
      </c>
      <c r="G56" s="25" t="s">
        <v>52</v>
      </c>
      <c r="H56" s="25" t="s">
        <v>225</v>
      </c>
      <c r="I56" s="25" t="s">
        <v>8</v>
      </c>
      <c r="J56" s="26" t="s">
        <v>24</v>
      </c>
      <c r="K56" s="28" t="s">
        <v>226</v>
      </c>
      <c r="L56" s="28" t="s">
        <v>26</v>
      </c>
      <c r="M56" s="28" t="s">
        <v>27</v>
      </c>
      <c r="N56" s="28" t="s">
        <v>13</v>
      </c>
      <c r="O56" s="28" t="s">
        <v>227</v>
      </c>
      <c r="P56" s="28" t="s">
        <v>226</v>
      </c>
      <c r="Q56" s="29">
        <v>8.2</v>
      </c>
      <c r="R56" s="29">
        <v>8.75</v>
      </c>
      <c r="S56" s="29">
        <v>8.25</v>
      </c>
      <c r="T56" s="29"/>
      <c r="U56" s="29">
        <f t="shared" si="2"/>
        <v>25.2</v>
      </c>
      <c r="V56" s="30">
        <f t="shared" si="3"/>
        <v>8.4</v>
      </c>
      <c r="W56" s="24"/>
      <c r="X56" s="28"/>
      <c r="Y56" s="31"/>
      <c r="Z56" s="32"/>
    </row>
    <row r="57" spans="2:52" ht="19.5" customHeight="1">
      <c r="B57" s="167">
        <v>7</v>
      </c>
      <c r="C57" s="163">
        <v>5</v>
      </c>
      <c r="D57" s="164" t="s">
        <v>228</v>
      </c>
      <c r="E57" s="26">
        <v>8996</v>
      </c>
      <c r="F57" s="24" t="s">
        <v>233</v>
      </c>
      <c r="G57" s="24" t="s">
        <v>52</v>
      </c>
      <c r="H57" s="24" t="s">
        <v>234</v>
      </c>
      <c r="I57" s="24" t="s">
        <v>235</v>
      </c>
      <c r="J57" s="34" t="s">
        <v>24</v>
      </c>
      <c r="K57" s="27" t="s">
        <v>6</v>
      </c>
      <c r="L57" s="27" t="s">
        <v>236</v>
      </c>
      <c r="M57" s="27" t="s">
        <v>237</v>
      </c>
      <c r="N57" s="28" t="s">
        <v>13</v>
      </c>
      <c r="O57" s="27" t="s">
        <v>134</v>
      </c>
      <c r="P57" s="27" t="s">
        <v>238</v>
      </c>
      <c r="Q57" s="29">
        <v>9.2</v>
      </c>
      <c r="R57" s="29">
        <v>7.25</v>
      </c>
      <c r="S57" s="29">
        <v>8.25</v>
      </c>
      <c r="T57" s="29"/>
      <c r="U57" s="29">
        <f t="shared" si="2"/>
        <v>24.7</v>
      </c>
      <c r="V57" s="30">
        <f t="shared" si="3"/>
        <v>8.233333333333333</v>
      </c>
      <c r="W57" s="24"/>
      <c r="X57" s="28"/>
      <c r="Y57" s="31"/>
      <c r="Z57" s="32"/>
      <c r="AE57" s="165">
        <v>8995</v>
      </c>
      <c r="AF57" s="164" t="s">
        <v>229</v>
      </c>
      <c r="AG57" s="25" t="s">
        <v>6</v>
      </c>
      <c r="AH57" s="40" t="s">
        <v>230</v>
      </c>
      <c r="AI57" s="25" t="s">
        <v>8</v>
      </c>
      <c r="AJ57" s="26" t="s">
        <v>9</v>
      </c>
      <c r="AK57" s="27" t="s">
        <v>149</v>
      </c>
      <c r="AL57" s="27" t="s">
        <v>150</v>
      </c>
      <c r="AM57" s="27" t="s">
        <v>149</v>
      </c>
      <c r="AN57" s="28" t="s">
        <v>110</v>
      </c>
      <c r="AO57" s="27" t="s">
        <v>231</v>
      </c>
      <c r="AP57" s="27" t="s">
        <v>149</v>
      </c>
      <c r="AQ57" s="29">
        <v>9.2</v>
      </c>
      <c r="AR57" s="29">
        <v>9.75</v>
      </c>
      <c r="AS57" s="29">
        <v>9</v>
      </c>
      <c r="AT57" s="29"/>
      <c r="AU57" s="29">
        <f>SUM(AQ57:AT57)</f>
        <v>27.95</v>
      </c>
      <c r="AV57" s="30">
        <f>AU57/3</f>
        <v>9.316666666666666</v>
      </c>
      <c r="AW57" s="24"/>
      <c r="AX57" s="28"/>
      <c r="AY57" s="31"/>
      <c r="AZ57" s="32"/>
    </row>
    <row r="58" spans="2:26" ht="19.5" customHeight="1">
      <c r="B58" s="23">
        <v>8</v>
      </c>
      <c r="C58" s="24">
        <v>145</v>
      </c>
      <c r="D58" s="25" t="s">
        <v>232</v>
      </c>
      <c r="E58" s="34">
        <v>8997</v>
      </c>
      <c r="F58" s="24" t="s">
        <v>240</v>
      </c>
      <c r="G58" s="24" t="s">
        <v>241</v>
      </c>
      <c r="H58" s="62" t="s">
        <v>242</v>
      </c>
      <c r="I58" s="24" t="s">
        <v>202</v>
      </c>
      <c r="J58" s="34" t="s">
        <v>24</v>
      </c>
      <c r="K58" s="28" t="s">
        <v>243</v>
      </c>
      <c r="L58" s="28" t="s">
        <v>244</v>
      </c>
      <c r="M58" s="28" t="s">
        <v>245</v>
      </c>
      <c r="N58" s="28" t="s">
        <v>110</v>
      </c>
      <c r="O58" s="28" t="s">
        <v>196</v>
      </c>
      <c r="P58" s="28" t="s">
        <v>243</v>
      </c>
      <c r="Q58" s="29">
        <v>8.8</v>
      </c>
      <c r="R58" s="29">
        <v>7.5</v>
      </c>
      <c r="S58" s="29">
        <v>7.75</v>
      </c>
      <c r="T58" s="29"/>
      <c r="U58" s="29">
        <f t="shared" si="2"/>
        <v>24.05</v>
      </c>
      <c r="V58" s="30">
        <f t="shared" si="3"/>
        <v>8.016666666666667</v>
      </c>
      <c r="W58" s="24"/>
      <c r="X58" s="28"/>
      <c r="Y58" s="31"/>
      <c r="Z58" s="32"/>
    </row>
    <row r="59" spans="2:26" ht="19.5" customHeight="1">
      <c r="B59" s="23">
        <v>9</v>
      </c>
      <c r="C59" s="24">
        <v>178</v>
      </c>
      <c r="D59" s="24" t="s">
        <v>239</v>
      </c>
      <c r="E59" s="26">
        <v>8998</v>
      </c>
      <c r="F59" s="24" t="s">
        <v>247</v>
      </c>
      <c r="G59" s="24" t="s">
        <v>6</v>
      </c>
      <c r="H59" s="24" t="s">
        <v>98</v>
      </c>
      <c r="I59" s="24" t="s">
        <v>202</v>
      </c>
      <c r="J59" s="34" t="s">
        <v>9</v>
      </c>
      <c r="K59" s="28" t="s">
        <v>248</v>
      </c>
      <c r="L59" s="28" t="s">
        <v>249</v>
      </c>
      <c r="M59" s="28" t="s">
        <v>250</v>
      </c>
      <c r="N59" s="28" t="s">
        <v>13</v>
      </c>
      <c r="O59" s="28" t="s">
        <v>251</v>
      </c>
      <c r="P59" s="28" t="s">
        <v>252</v>
      </c>
      <c r="Q59" s="29">
        <v>7.8</v>
      </c>
      <c r="R59" s="29">
        <v>7.75</v>
      </c>
      <c r="S59" s="29">
        <v>8.25</v>
      </c>
      <c r="T59" s="29"/>
      <c r="U59" s="29">
        <f t="shared" si="2"/>
        <v>23.8</v>
      </c>
      <c r="V59" s="30">
        <f t="shared" si="3"/>
        <v>7.933333333333334</v>
      </c>
      <c r="W59" s="28"/>
      <c r="X59" s="28"/>
      <c r="Y59" s="31"/>
      <c r="Z59" s="32"/>
    </row>
    <row r="60" spans="2:26" ht="19.5" customHeight="1">
      <c r="B60" s="23">
        <v>10</v>
      </c>
      <c r="C60" s="24">
        <v>195</v>
      </c>
      <c r="D60" s="24" t="s">
        <v>246</v>
      </c>
      <c r="E60" s="26">
        <v>9000</v>
      </c>
      <c r="F60" s="25" t="s">
        <v>254</v>
      </c>
      <c r="G60" s="25" t="s">
        <v>6</v>
      </c>
      <c r="H60" s="25" t="s">
        <v>255</v>
      </c>
      <c r="I60" s="25" t="s">
        <v>202</v>
      </c>
      <c r="J60" s="26" t="s">
        <v>9</v>
      </c>
      <c r="K60" s="27" t="s">
        <v>256</v>
      </c>
      <c r="L60" s="27" t="s">
        <v>236</v>
      </c>
      <c r="M60" s="27" t="s">
        <v>237</v>
      </c>
      <c r="N60" s="28" t="s">
        <v>13</v>
      </c>
      <c r="O60" s="27" t="s">
        <v>257</v>
      </c>
      <c r="P60" s="27" t="s">
        <v>256</v>
      </c>
      <c r="Q60" s="29">
        <v>9.4</v>
      </c>
      <c r="R60" s="29">
        <v>8.5</v>
      </c>
      <c r="S60" s="29">
        <v>8</v>
      </c>
      <c r="T60" s="29"/>
      <c r="U60" s="29">
        <f t="shared" si="2"/>
        <v>25.9</v>
      </c>
      <c r="V60" s="30">
        <f t="shared" si="3"/>
        <v>8.633333333333333</v>
      </c>
      <c r="W60" s="24"/>
      <c r="X60" s="28"/>
      <c r="Y60" s="31"/>
      <c r="Z60" s="32"/>
    </row>
    <row r="61" spans="2:26" ht="19.5" customHeight="1">
      <c r="B61" s="23">
        <v>11</v>
      </c>
      <c r="C61" s="24">
        <v>90</v>
      </c>
      <c r="D61" s="25" t="s">
        <v>253</v>
      </c>
      <c r="E61" s="34">
        <v>9001</v>
      </c>
      <c r="F61" s="25" t="s">
        <v>259</v>
      </c>
      <c r="G61" s="25" t="s">
        <v>52</v>
      </c>
      <c r="H61" s="25" t="s">
        <v>260</v>
      </c>
      <c r="I61" s="25" t="s">
        <v>8</v>
      </c>
      <c r="J61" s="26" t="s">
        <v>24</v>
      </c>
      <c r="K61" s="27" t="s">
        <v>261</v>
      </c>
      <c r="L61" s="27" t="s">
        <v>262</v>
      </c>
      <c r="M61" s="27" t="s">
        <v>263</v>
      </c>
      <c r="N61" s="28" t="s">
        <v>110</v>
      </c>
      <c r="O61" s="27" t="s">
        <v>264</v>
      </c>
      <c r="P61" s="27" t="s">
        <v>261</v>
      </c>
      <c r="Q61" s="29">
        <v>9.2</v>
      </c>
      <c r="R61" s="29">
        <v>8.5</v>
      </c>
      <c r="S61" s="29">
        <v>7.5</v>
      </c>
      <c r="T61" s="29"/>
      <c r="U61" s="29">
        <f t="shared" si="2"/>
        <v>25.2</v>
      </c>
      <c r="V61" s="30">
        <f t="shared" si="3"/>
        <v>8.4</v>
      </c>
      <c r="W61" s="24"/>
      <c r="X61" s="28"/>
      <c r="Y61" s="31"/>
      <c r="Z61" s="32"/>
    </row>
    <row r="62" spans="2:26" ht="19.5" customHeight="1">
      <c r="B62" s="23">
        <v>12</v>
      </c>
      <c r="C62" s="24">
        <v>120</v>
      </c>
      <c r="D62" s="25" t="s">
        <v>258</v>
      </c>
      <c r="E62" s="26">
        <v>9002</v>
      </c>
      <c r="F62" s="24" t="s">
        <v>266</v>
      </c>
      <c r="G62" s="24" t="s">
        <v>52</v>
      </c>
      <c r="H62" s="62" t="s">
        <v>267</v>
      </c>
      <c r="I62" s="24" t="s">
        <v>8</v>
      </c>
      <c r="J62" s="34" t="s">
        <v>24</v>
      </c>
      <c r="K62" s="28" t="s">
        <v>268</v>
      </c>
      <c r="L62" s="28" t="s">
        <v>269</v>
      </c>
      <c r="M62" s="28" t="s">
        <v>270</v>
      </c>
      <c r="N62" s="28" t="s">
        <v>110</v>
      </c>
      <c r="O62" s="28" t="s">
        <v>271</v>
      </c>
      <c r="P62" s="28" t="s">
        <v>272</v>
      </c>
      <c r="Q62" s="29">
        <v>8.6</v>
      </c>
      <c r="R62" s="29">
        <v>8.5</v>
      </c>
      <c r="S62" s="29">
        <v>7.75</v>
      </c>
      <c r="T62" s="29"/>
      <c r="U62" s="29">
        <f t="shared" si="2"/>
        <v>24.85</v>
      </c>
      <c r="V62" s="30">
        <f t="shared" si="3"/>
        <v>8.283333333333333</v>
      </c>
      <c r="W62" s="24"/>
      <c r="X62" s="28"/>
      <c r="Y62" s="31"/>
      <c r="Z62" s="32"/>
    </row>
    <row r="63" spans="2:26" ht="19.5" customHeight="1">
      <c r="B63" s="23">
        <v>13</v>
      </c>
      <c r="C63" s="24">
        <v>140</v>
      </c>
      <c r="D63" s="24" t="s">
        <v>265</v>
      </c>
      <c r="E63" s="34">
        <v>9003</v>
      </c>
      <c r="F63" s="25" t="s">
        <v>274</v>
      </c>
      <c r="G63" s="25" t="s">
        <v>52</v>
      </c>
      <c r="H63" s="25" t="s">
        <v>275</v>
      </c>
      <c r="I63" s="25" t="s">
        <v>8</v>
      </c>
      <c r="J63" s="26" t="s">
        <v>9</v>
      </c>
      <c r="K63" s="27" t="s">
        <v>276</v>
      </c>
      <c r="L63" s="27" t="s">
        <v>150</v>
      </c>
      <c r="M63" s="27" t="s">
        <v>149</v>
      </c>
      <c r="N63" s="28" t="s">
        <v>110</v>
      </c>
      <c r="O63" s="27" t="s">
        <v>277</v>
      </c>
      <c r="P63" s="27" t="s">
        <v>278</v>
      </c>
      <c r="Q63" s="29">
        <v>9</v>
      </c>
      <c r="R63" s="29">
        <v>7.5</v>
      </c>
      <c r="S63" s="29">
        <v>8.5</v>
      </c>
      <c r="T63" s="29"/>
      <c r="U63" s="29">
        <f t="shared" si="2"/>
        <v>25</v>
      </c>
      <c r="V63" s="30">
        <f t="shared" si="3"/>
        <v>8.333333333333334</v>
      </c>
      <c r="W63" s="24"/>
      <c r="X63" s="28"/>
      <c r="Y63" s="31"/>
      <c r="Z63" s="32"/>
    </row>
    <row r="64" spans="2:26" ht="19.5" customHeight="1">
      <c r="B64" s="23">
        <v>14</v>
      </c>
      <c r="C64" s="24">
        <v>134</v>
      </c>
      <c r="D64" s="25" t="s">
        <v>273</v>
      </c>
      <c r="E64" s="26">
        <v>9004</v>
      </c>
      <c r="F64" s="24" t="s">
        <v>280</v>
      </c>
      <c r="G64" s="24" t="s">
        <v>6</v>
      </c>
      <c r="H64" s="24" t="s">
        <v>281</v>
      </c>
      <c r="I64" s="24" t="s">
        <v>8</v>
      </c>
      <c r="J64" s="34" t="s">
        <v>9</v>
      </c>
      <c r="K64" s="28" t="s">
        <v>282</v>
      </c>
      <c r="L64" s="28" t="s">
        <v>283</v>
      </c>
      <c r="M64" s="28" t="s">
        <v>284</v>
      </c>
      <c r="N64" s="28" t="s">
        <v>110</v>
      </c>
      <c r="O64" s="28" t="s">
        <v>285</v>
      </c>
      <c r="P64" s="28" t="s">
        <v>286</v>
      </c>
      <c r="Q64" s="29">
        <v>8.4</v>
      </c>
      <c r="R64" s="29">
        <v>8.5</v>
      </c>
      <c r="S64" s="29">
        <v>7</v>
      </c>
      <c r="T64" s="29"/>
      <c r="U64" s="29">
        <f t="shared" si="2"/>
        <v>23.9</v>
      </c>
      <c r="V64" s="30">
        <f t="shared" si="3"/>
        <v>7.966666666666666</v>
      </c>
      <c r="W64" s="24"/>
      <c r="X64" s="28"/>
      <c r="Y64" s="31"/>
      <c r="Z64" s="32"/>
    </row>
    <row r="65" spans="2:26" ht="19.5" customHeight="1">
      <c r="B65" s="23">
        <v>15</v>
      </c>
      <c r="C65" s="24">
        <v>187</v>
      </c>
      <c r="D65" s="24" t="s">
        <v>279</v>
      </c>
      <c r="E65" s="34">
        <v>9005</v>
      </c>
      <c r="F65" s="25" t="s">
        <v>288</v>
      </c>
      <c r="G65" s="25" t="s">
        <v>52</v>
      </c>
      <c r="H65" s="25" t="s">
        <v>289</v>
      </c>
      <c r="I65" s="25" t="s">
        <v>8</v>
      </c>
      <c r="J65" s="26" t="s">
        <v>24</v>
      </c>
      <c r="K65" s="27" t="s">
        <v>290</v>
      </c>
      <c r="L65" s="27" t="s">
        <v>173</v>
      </c>
      <c r="M65" s="27" t="s">
        <v>291</v>
      </c>
      <c r="N65" s="28" t="s">
        <v>110</v>
      </c>
      <c r="O65" s="27" t="s">
        <v>292</v>
      </c>
      <c r="P65" s="27" t="s">
        <v>290</v>
      </c>
      <c r="Q65" s="39">
        <v>8.6</v>
      </c>
      <c r="R65" s="39">
        <v>8.5</v>
      </c>
      <c r="S65" s="39">
        <v>7.75</v>
      </c>
      <c r="T65" s="39"/>
      <c r="U65" s="29">
        <f t="shared" si="2"/>
        <v>24.85</v>
      </c>
      <c r="V65" s="30">
        <f t="shared" si="3"/>
        <v>8.283333333333333</v>
      </c>
      <c r="W65" s="24"/>
      <c r="X65" s="28"/>
      <c r="Y65" s="31"/>
      <c r="Z65" s="32"/>
    </row>
    <row r="66" spans="2:52" ht="19.5" customHeight="1">
      <c r="B66" s="23">
        <v>16</v>
      </c>
      <c r="C66" s="24">
        <v>138</v>
      </c>
      <c r="D66" s="25" t="s">
        <v>287</v>
      </c>
      <c r="E66" s="26">
        <v>9008</v>
      </c>
      <c r="F66" s="24" t="s">
        <v>303</v>
      </c>
      <c r="G66" s="24" t="s">
        <v>6</v>
      </c>
      <c r="H66" s="24" t="s">
        <v>304</v>
      </c>
      <c r="I66" s="24" t="s">
        <v>202</v>
      </c>
      <c r="J66" s="34" t="s">
        <v>9</v>
      </c>
      <c r="K66" s="28" t="s">
        <v>256</v>
      </c>
      <c r="L66" s="28" t="s">
        <v>26</v>
      </c>
      <c r="M66" s="28" t="s">
        <v>27</v>
      </c>
      <c r="N66" s="28" t="s">
        <v>13</v>
      </c>
      <c r="O66" s="28" t="s">
        <v>305</v>
      </c>
      <c r="P66" s="28" t="s">
        <v>256</v>
      </c>
      <c r="Q66" s="29">
        <v>9.4</v>
      </c>
      <c r="R66" s="29">
        <v>8.5</v>
      </c>
      <c r="S66" s="29">
        <v>8.25</v>
      </c>
      <c r="T66" s="29"/>
      <c r="U66" s="29">
        <f t="shared" si="2"/>
        <v>26.15</v>
      </c>
      <c r="V66" s="30">
        <f t="shared" si="3"/>
        <v>8.716666666666667</v>
      </c>
      <c r="W66" s="24"/>
      <c r="X66" s="28"/>
      <c r="Y66" s="31"/>
      <c r="Z66" s="32"/>
      <c r="AE66" s="26">
        <v>9006</v>
      </c>
      <c r="AF66" s="24" t="s">
        <v>294</v>
      </c>
      <c r="AG66" s="24" t="s">
        <v>295</v>
      </c>
      <c r="AH66" s="24" t="s">
        <v>296</v>
      </c>
      <c r="AI66" s="24" t="s">
        <v>202</v>
      </c>
      <c r="AJ66" s="34" t="s">
        <v>9</v>
      </c>
      <c r="AK66" s="28" t="s">
        <v>297</v>
      </c>
      <c r="AL66" s="28" t="s">
        <v>298</v>
      </c>
      <c r="AM66" s="28" t="s">
        <v>299</v>
      </c>
      <c r="AN66" s="28" t="s">
        <v>110</v>
      </c>
      <c r="AO66" s="28" t="s">
        <v>300</v>
      </c>
      <c r="AP66" s="28" t="s">
        <v>301</v>
      </c>
      <c r="AQ66" s="29">
        <v>9</v>
      </c>
      <c r="AR66" s="29">
        <v>8.25</v>
      </c>
      <c r="AS66" s="29">
        <v>7.25</v>
      </c>
      <c r="AT66" s="29"/>
      <c r="AU66" s="29">
        <f>SUM(AQ66:AT66)</f>
        <v>24.5</v>
      </c>
      <c r="AV66" s="30">
        <f>AU66/3</f>
        <v>8.166666666666666</v>
      </c>
      <c r="AW66" s="24"/>
      <c r="AX66" s="28"/>
      <c r="AY66" s="31"/>
      <c r="AZ66" s="32"/>
    </row>
    <row r="67" spans="2:26" ht="19.5" customHeight="1">
      <c r="B67" s="23">
        <v>17</v>
      </c>
      <c r="C67" s="24">
        <v>159</v>
      </c>
      <c r="D67" s="24" t="s">
        <v>293</v>
      </c>
      <c r="E67" s="34">
        <v>9009</v>
      </c>
      <c r="F67" s="25" t="s">
        <v>307</v>
      </c>
      <c r="G67" s="25" t="s">
        <v>52</v>
      </c>
      <c r="H67" s="25" t="s">
        <v>308</v>
      </c>
      <c r="I67" s="25" t="s">
        <v>202</v>
      </c>
      <c r="J67" s="26" t="s">
        <v>24</v>
      </c>
      <c r="K67" s="27" t="s">
        <v>309</v>
      </c>
      <c r="L67" s="27" t="s">
        <v>236</v>
      </c>
      <c r="M67" s="27" t="s">
        <v>237</v>
      </c>
      <c r="N67" s="28" t="s">
        <v>13</v>
      </c>
      <c r="O67" s="27" t="s">
        <v>310</v>
      </c>
      <c r="P67" s="27" t="s">
        <v>309</v>
      </c>
      <c r="Q67" s="29">
        <v>9.2</v>
      </c>
      <c r="R67" s="29">
        <v>8.75</v>
      </c>
      <c r="S67" s="29">
        <v>8.25</v>
      </c>
      <c r="T67" s="29"/>
      <c r="U67" s="29">
        <f t="shared" si="2"/>
        <v>26.2</v>
      </c>
      <c r="V67" s="30">
        <f t="shared" si="3"/>
        <v>8.733333333333333</v>
      </c>
      <c r="W67" s="24"/>
      <c r="X67" s="28"/>
      <c r="Y67" s="31"/>
      <c r="Z67" s="32"/>
    </row>
    <row r="68" spans="2:26" ht="19.5" customHeight="1">
      <c r="B68" s="23">
        <v>18</v>
      </c>
      <c r="C68" s="24">
        <v>77</v>
      </c>
      <c r="D68" s="24" t="s">
        <v>302</v>
      </c>
      <c r="E68" s="26">
        <v>9010</v>
      </c>
      <c r="F68" s="25" t="s">
        <v>312</v>
      </c>
      <c r="G68" s="25" t="s">
        <v>52</v>
      </c>
      <c r="H68" s="25" t="s">
        <v>313</v>
      </c>
      <c r="I68" s="25" t="s">
        <v>8</v>
      </c>
      <c r="J68" s="26" t="s">
        <v>24</v>
      </c>
      <c r="K68" s="27" t="s">
        <v>314</v>
      </c>
      <c r="L68" s="27" t="s">
        <v>206</v>
      </c>
      <c r="M68" s="27" t="s">
        <v>207</v>
      </c>
      <c r="N68" s="28" t="s">
        <v>110</v>
      </c>
      <c r="O68" s="27" t="s">
        <v>315</v>
      </c>
      <c r="P68" s="27" t="s">
        <v>314</v>
      </c>
      <c r="Q68" s="29">
        <v>8.8</v>
      </c>
      <c r="R68" s="29">
        <v>7.5</v>
      </c>
      <c r="S68" s="29">
        <v>8</v>
      </c>
      <c r="T68" s="29"/>
      <c r="U68" s="29">
        <f t="shared" si="2"/>
        <v>24.3</v>
      </c>
      <c r="V68" s="30">
        <f t="shared" si="3"/>
        <v>8.1</v>
      </c>
      <c r="W68" s="24"/>
      <c r="X68" s="28"/>
      <c r="Y68" s="31"/>
      <c r="Z68" s="32"/>
    </row>
    <row r="69" spans="2:26" ht="19.5" customHeight="1">
      <c r="B69" s="23">
        <v>19</v>
      </c>
      <c r="C69" s="24">
        <v>71</v>
      </c>
      <c r="D69" s="25" t="s">
        <v>306</v>
      </c>
      <c r="E69" s="34">
        <v>9011</v>
      </c>
      <c r="F69" s="25" t="s">
        <v>317</v>
      </c>
      <c r="G69" s="25" t="s">
        <v>318</v>
      </c>
      <c r="H69" s="41" t="s">
        <v>319</v>
      </c>
      <c r="I69" s="25" t="s">
        <v>235</v>
      </c>
      <c r="J69" s="26" t="s">
        <v>24</v>
      </c>
      <c r="K69" s="27" t="s">
        <v>320</v>
      </c>
      <c r="L69" s="27" t="s">
        <v>26</v>
      </c>
      <c r="M69" s="27" t="s">
        <v>27</v>
      </c>
      <c r="N69" s="28" t="s">
        <v>13</v>
      </c>
      <c r="O69" s="27" t="s">
        <v>321</v>
      </c>
      <c r="P69" s="27" t="s">
        <v>322</v>
      </c>
      <c r="Q69" s="29">
        <v>8.2</v>
      </c>
      <c r="R69" s="29">
        <v>8.25</v>
      </c>
      <c r="S69" s="29">
        <v>7.25</v>
      </c>
      <c r="T69" s="29"/>
      <c r="U69" s="29">
        <f t="shared" si="2"/>
        <v>23.7</v>
      </c>
      <c r="V69" s="30">
        <f t="shared" si="3"/>
        <v>7.8999999999999995</v>
      </c>
      <c r="W69" s="24"/>
      <c r="X69" s="28"/>
      <c r="Y69" s="31"/>
      <c r="Z69" s="32"/>
    </row>
    <row r="70" spans="2:26" ht="19.5" customHeight="1">
      <c r="B70" s="23">
        <v>20</v>
      </c>
      <c r="C70" s="24">
        <v>168</v>
      </c>
      <c r="D70" s="25" t="s">
        <v>311</v>
      </c>
      <c r="E70" s="26">
        <v>9012</v>
      </c>
      <c r="F70" s="24" t="s">
        <v>324</v>
      </c>
      <c r="G70" s="24" t="s">
        <v>6</v>
      </c>
      <c r="H70" s="24" t="s">
        <v>98</v>
      </c>
      <c r="I70" s="24" t="s">
        <v>202</v>
      </c>
      <c r="J70" s="34" t="s">
        <v>9</v>
      </c>
      <c r="K70" s="28" t="s">
        <v>325</v>
      </c>
      <c r="L70" s="28" t="s">
        <v>326</v>
      </c>
      <c r="M70" s="28" t="s">
        <v>327</v>
      </c>
      <c r="N70" s="28" t="s">
        <v>13</v>
      </c>
      <c r="O70" s="28" t="s">
        <v>328</v>
      </c>
      <c r="P70" s="28" t="s">
        <v>329</v>
      </c>
      <c r="Q70" s="29">
        <v>9.4</v>
      </c>
      <c r="R70" s="29">
        <v>8.25</v>
      </c>
      <c r="S70" s="29">
        <v>8</v>
      </c>
      <c r="T70" s="38"/>
      <c r="U70" s="29">
        <f t="shared" si="2"/>
        <v>25.65</v>
      </c>
      <c r="V70" s="30">
        <f t="shared" si="3"/>
        <v>8.549999999999999</v>
      </c>
      <c r="W70" s="24"/>
      <c r="X70" s="28"/>
      <c r="Y70" s="31"/>
      <c r="Z70" s="32"/>
    </row>
    <row r="71" spans="2:26" ht="19.5" customHeight="1">
      <c r="B71" s="23">
        <v>21</v>
      </c>
      <c r="C71" s="24">
        <v>199</v>
      </c>
      <c r="D71" s="25" t="s">
        <v>316</v>
      </c>
      <c r="E71" s="34">
        <v>9013</v>
      </c>
      <c r="F71" s="25" t="s">
        <v>331</v>
      </c>
      <c r="G71" s="25" t="s">
        <v>6</v>
      </c>
      <c r="H71" s="25" t="s">
        <v>332</v>
      </c>
      <c r="I71" s="25" t="s">
        <v>235</v>
      </c>
      <c r="J71" s="26" t="s">
        <v>24</v>
      </c>
      <c r="K71" s="27" t="s">
        <v>333</v>
      </c>
      <c r="L71" s="27" t="s">
        <v>334</v>
      </c>
      <c r="M71" s="27" t="s">
        <v>335</v>
      </c>
      <c r="N71" s="28" t="s">
        <v>13</v>
      </c>
      <c r="O71" s="27" t="s">
        <v>336</v>
      </c>
      <c r="P71" s="27" t="s">
        <v>337</v>
      </c>
      <c r="Q71" s="29">
        <v>9.8</v>
      </c>
      <c r="R71" s="29">
        <v>6.5</v>
      </c>
      <c r="S71" s="29">
        <v>8.25</v>
      </c>
      <c r="T71" s="29"/>
      <c r="U71" s="29">
        <f t="shared" si="2"/>
        <v>24.55</v>
      </c>
      <c r="V71" s="30">
        <f t="shared" si="3"/>
        <v>8.183333333333334</v>
      </c>
      <c r="W71" s="24"/>
      <c r="X71" s="28"/>
      <c r="Y71" s="31"/>
      <c r="Z71" s="32"/>
    </row>
    <row r="72" spans="2:26" ht="19.5" customHeight="1">
      <c r="B72" s="23">
        <v>22</v>
      </c>
      <c r="C72" s="24">
        <v>103</v>
      </c>
      <c r="D72" s="24" t="s">
        <v>323</v>
      </c>
      <c r="E72" s="26">
        <v>9014</v>
      </c>
      <c r="F72" s="24" t="s">
        <v>339</v>
      </c>
      <c r="G72" s="24" t="s">
        <v>52</v>
      </c>
      <c r="H72" s="24" t="s">
        <v>340</v>
      </c>
      <c r="I72" s="24" t="s">
        <v>8</v>
      </c>
      <c r="J72" s="34" t="s">
        <v>9</v>
      </c>
      <c r="K72" s="28" t="s">
        <v>341</v>
      </c>
      <c r="L72" s="28" t="s">
        <v>342</v>
      </c>
      <c r="M72" s="28" t="s">
        <v>343</v>
      </c>
      <c r="N72" s="28" t="s">
        <v>110</v>
      </c>
      <c r="O72" s="28" t="s">
        <v>344</v>
      </c>
      <c r="P72" s="28" t="s">
        <v>341</v>
      </c>
      <c r="Q72" s="29">
        <v>8.6</v>
      </c>
      <c r="R72" s="29">
        <v>9</v>
      </c>
      <c r="S72" s="29">
        <v>8</v>
      </c>
      <c r="T72" s="29"/>
      <c r="U72" s="29">
        <f t="shared" si="2"/>
        <v>25.6</v>
      </c>
      <c r="V72" s="30">
        <f t="shared" si="3"/>
        <v>8.533333333333333</v>
      </c>
      <c r="W72" s="24"/>
      <c r="X72" s="28"/>
      <c r="Y72" s="31"/>
      <c r="Z72" s="32"/>
    </row>
    <row r="73" spans="2:26" ht="19.5" customHeight="1">
      <c r="B73" s="23">
        <v>23</v>
      </c>
      <c r="C73" s="24">
        <v>151</v>
      </c>
      <c r="D73" s="25" t="s">
        <v>330</v>
      </c>
      <c r="E73" s="34">
        <v>9015</v>
      </c>
      <c r="F73" s="24" t="s">
        <v>346</v>
      </c>
      <c r="G73" s="24" t="s">
        <v>347</v>
      </c>
      <c r="H73" s="24" t="s">
        <v>348</v>
      </c>
      <c r="I73" s="24" t="s">
        <v>8</v>
      </c>
      <c r="J73" s="34" t="s">
        <v>9</v>
      </c>
      <c r="K73" s="28" t="s">
        <v>349</v>
      </c>
      <c r="L73" s="28" t="s">
        <v>206</v>
      </c>
      <c r="M73" s="28" t="s">
        <v>207</v>
      </c>
      <c r="N73" s="28" t="s">
        <v>110</v>
      </c>
      <c r="O73" s="28" t="s">
        <v>350</v>
      </c>
      <c r="P73" s="28" t="s">
        <v>351</v>
      </c>
      <c r="Q73" s="29">
        <v>9.2</v>
      </c>
      <c r="R73" s="29">
        <v>7.25</v>
      </c>
      <c r="S73" s="29">
        <v>8</v>
      </c>
      <c r="T73" s="29"/>
      <c r="U73" s="29">
        <f t="shared" si="2"/>
        <v>24.45</v>
      </c>
      <c r="V73" s="30">
        <f t="shared" si="3"/>
        <v>8.15</v>
      </c>
      <c r="W73" s="24"/>
      <c r="X73" s="28"/>
      <c r="Y73" s="31"/>
      <c r="Z73" s="32"/>
    </row>
    <row r="74" spans="2:26" ht="19.5" customHeight="1">
      <c r="B74" s="23">
        <v>24</v>
      </c>
      <c r="C74" s="24">
        <v>106</v>
      </c>
      <c r="D74" s="24" t="s">
        <v>338</v>
      </c>
      <c r="E74" s="34">
        <v>9017</v>
      </c>
      <c r="F74" s="25" t="s">
        <v>353</v>
      </c>
      <c r="G74" s="25" t="s">
        <v>52</v>
      </c>
      <c r="H74" s="25" t="s">
        <v>354</v>
      </c>
      <c r="I74" s="25" t="s">
        <v>8</v>
      </c>
      <c r="J74" s="26" t="s">
        <v>24</v>
      </c>
      <c r="K74" s="27" t="s">
        <v>221</v>
      </c>
      <c r="L74" s="27" t="s">
        <v>150</v>
      </c>
      <c r="M74" s="27" t="s">
        <v>149</v>
      </c>
      <c r="N74" s="28" t="s">
        <v>110</v>
      </c>
      <c r="O74" s="27" t="s">
        <v>355</v>
      </c>
      <c r="P74" s="27" t="s">
        <v>221</v>
      </c>
      <c r="Q74" s="29">
        <v>8.8</v>
      </c>
      <c r="R74" s="29">
        <v>7.75</v>
      </c>
      <c r="S74" s="29">
        <v>9</v>
      </c>
      <c r="T74" s="29"/>
      <c r="U74" s="29">
        <f t="shared" si="2"/>
        <v>25.55</v>
      </c>
      <c r="V74" s="30">
        <f t="shared" si="3"/>
        <v>8.516666666666667</v>
      </c>
      <c r="W74" s="24"/>
      <c r="X74" s="28"/>
      <c r="Y74" s="31"/>
      <c r="Z74" s="32"/>
    </row>
    <row r="75" spans="2:26" ht="19.5" customHeight="1">
      <c r="B75" s="23">
        <v>25</v>
      </c>
      <c r="C75" s="24">
        <v>162</v>
      </c>
      <c r="D75" s="25" t="s">
        <v>345</v>
      </c>
      <c r="E75" s="26">
        <v>9018</v>
      </c>
      <c r="F75" s="24" t="s">
        <v>357</v>
      </c>
      <c r="G75" s="24" t="s">
        <v>52</v>
      </c>
      <c r="H75" s="24" t="s">
        <v>358</v>
      </c>
      <c r="I75" s="24" t="s">
        <v>8</v>
      </c>
      <c r="J75" s="34" t="s">
        <v>9</v>
      </c>
      <c r="K75" s="28" t="s">
        <v>359</v>
      </c>
      <c r="L75" s="28" t="s">
        <v>40</v>
      </c>
      <c r="M75" s="28" t="s">
        <v>360</v>
      </c>
      <c r="N75" s="28" t="s">
        <v>13</v>
      </c>
      <c r="O75" s="28" t="s">
        <v>361</v>
      </c>
      <c r="P75" s="28" t="s">
        <v>362</v>
      </c>
      <c r="Q75" s="29">
        <v>9.4</v>
      </c>
      <c r="R75" s="29">
        <v>9.25</v>
      </c>
      <c r="S75" s="29">
        <v>9.25</v>
      </c>
      <c r="T75" s="29"/>
      <c r="U75" s="29">
        <f t="shared" si="2"/>
        <v>27.9</v>
      </c>
      <c r="V75" s="30">
        <f t="shared" si="3"/>
        <v>9.299999999999999</v>
      </c>
      <c r="W75" s="24"/>
      <c r="X75" s="28"/>
      <c r="Y75" s="31"/>
      <c r="Z75" s="32"/>
    </row>
    <row r="76" spans="2:26" ht="19.5" customHeight="1">
      <c r="B76" s="23">
        <v>26</v>
      </c>
      <c r="C76" s="24">
        <v>109</v>
      </c>
      <c r="D76" s="25" t="s">
        <v>352</v>
      </c>
      <c r="E76" s="34">
        <v>9019</v>
      </c>
      <c r="F76" s="25" t="s">
        <v>364</v>
      </c>
      <c r="G76" s="25" t="s">
        <v>52</v>
      </c>
      <c r="H76" s="25" t="s">
        <v>365</v>
      </c>
      <c r="I76" s="25" t="s">
        <v>235</v>
      </c>
      <c r="J76" s="26" t="s">
        <v>24</v>
      </c>
      <c r="K76" s="27" t="s">
        <v>366</v>
      </c>
      <c r="L76" s="27" t="s">
        <v>11</v>
      </c>
      <c r="M76" s="27" t="s">
        <v>12</v>
      </c>
      <c r="N76" s="28" t="s">
        <v>13</v>
      </c>
      <c r="O76" s="27" t="s">
        <v>367</v>
      </c>
      <c r="P76" s="27" t="s">
        <v>366</v>
      </c>
      <c r="Q76" s="29">
        <v>8.8</v>
      </c>
      <c r="R76" s="29">
        <v>8.25</v>
      </c>
      <c r="S76" s="29">
        <v>8.75</v>
      </c>
      <c r="T76" s="29"/>
      <c r="U76" s="29">
        <f t="shared" si="2"/>
        <v>25.8</v>
      </c>
      <c r="V76" s="30">
        <f t="shared" si="3"/>
        <v>8.6</v>
      </c>
      <c r="W76" s="24"/>
      <c r="X76" s="28"/>
      <c r="Y76" s="31"/>
      <c r="Z76" s="32"/>
    </row>
    <row r="77" spans="2:26" ht="19.5" customHeight="1">
      <c r="B77" s="23">
        <v>27</v>
      </c>
      <c r="C77" s="24">
        <v>9</v>
      </c>
      <c r="D77" s="24" t="s">
        <v>356</v>
      </c>
      <c r="E77" s="26">
        <v>9020</v>
      </c>
      <c r="F77" s="25" t="s">
        <v>369</v>
      </c>
      <c r="G77" s="25" t="s">
        <v>370</v>
      </c>
      <c r="H77" s="25" t="s">
        <v>371</v>
      </c>
      <c r="I77" s="25" t="s">
        <v>235</v>
      </c>
      <c r="J77" s="26" t="s">
        <v>9</v>
      </c>
      <c r="K77" s="27" t="s">
        <v>372</v>
      </c>
      <c r="L77" s="27" t="s">
        <v>26</v>
      </c>
      <c r="M77" s="27" t="s">
        <v>27</v>
      </c>
      <c r="N77" s="28" t="s">
        <v>13</v>
      </c>
      <c r="O77" s="27" t="s">
        <v>373</v>
      </c>
      <c r="P77" s="27" t="s">
        <v>372</v>
      </c>
      <c r="Q77" s="39">
        <v>9</v>
      </c>
      <c r="R77" s="39">
        <v>8.75</v>
      </c>
      <c r="S77" s="39">
        <v>8.25</v>
      </c>
      <c r="T77" s="39"/>
      <c r="U77" s="29">
        <f t="shared" si="2"/>
        <v>26</v>
      </c>
      <c r="V77" s="30">
        <f t="shared" si="3"/>
        <v>8.666666666666666</v>
      </c>
      <c r="W77" s="24"/>
      <c r="X77" s="28"/>
      <c r="Y77" s="31"/>
      <c r="Z77" s="32"/>
    </row>
    <row r="78" spans="2:26" ht="19.5" customHeight="1">
      <c r="B78" s="23">
        <v>28</v>
      </c>
      <c r="C78" s="24">
        <v>92</v>
      </c>
      <c r="D78" s="25" t="s">
        <v>363</v>
      </c>
      <c r="E78" s="34">
        <v>9021</v>
      </c>
      <c r="F78" s="25" t="s">
        <v>374</v>
      </c>
      <c r="G78" s="25" t="s">
        <v>375</v>
      </c>
      <c r="H78" s="25" t="s">
        <v>376</v>
      </c>
      <c r="I78" s="63" t="s">
        <v>235</v>
      </c>
      <c r="J78" s="64" t="s">
        <v>9</v>
      </c>
      <c r="K78" s="65" t="s">
        <v>377</v>
      </c>
      <c r="L78" s="65" t="s">
        <v>67</v>
      </c>
      <c r="M78" s="65" t="s">
        <v>66</v>
      </c>
      <c r="N78" s="28" t="s">
        <v>13</v>
      </c>
      <c r="O78" s="65" t="s">
        <v>378</v>
      </c>
      <c r="P78" s="65" t="s">
        <v>377</v>
      </c>
      <c r="Q78" s="39">
        <v>9</v>
      </c>
      <c r="R78" s="39">
        <v>9.25</v>
      </c>
      <c r="S78" s="39">
        <v>7</v>
      </c>
      <c r="T78" s="39"/>
      <c r="U78" s="29">
        <f t="shared" si="2"/>
        <v>25.25</v>
      </c>
      <c r="V78" s="30">
        <f t="shared" si="3"/>
        <v>8.416666666666666</v>
      </c>
      <c r="W78" s="24"/>
      <c r="X78" s="28"/>
      <c r="Y78" s="31"/>
      <c r="Z78" s="32"/>
    </row>
    <row r="79" spans="2:26" ht="19.5" customHeight="1">
      <c r="B79" s="175">
        <v>29</v>
      </c>
      <c r="C79" s="24">
        <v>83</v>
      </c>
      <c r="D79" s="25" t="s">
        <v>368</v>
      </c>
      <c r="E79" s="43">
        <v>9023</v>
      </c>
      <c r="F79" s="44" t="s">
        <v>379</v>
      </c>
      <c r="G79" s="44" t="s">
        <v>6</v>
      </c>
      <c r="H79" s="44" t="s">
        <v>380</v>
      </c>
      <c r="I79" s="44" t="s">
        <v>202</v>
      </c>
      <c r="J79" s="45" t="s">
        <v>9</v>
      </c>
      <c r="K79" s="46" t="s">
        <v>256</v>
      </c>
      <c r="L79" s="46" t="s">
        <v>236</v>
      </c>
      <c r="M79" s="46" t="s">
        <v>237</v>
      </c>
      <c r="N79" s="47" t="s">
        <v>13</v>
      </c>
      <c r="O79" s="46" t="s">
        <v>381</v>
      </c>
      <c r="P79" s="46" t="s">
        <v>256</v>
      </c>
      <c r="Q79" s="66">
        <v>9.4</v>
      </c>
      <c r="R79" s="66">
        <v>9.75</v>
      </c>
      <c r="S79" s="66">
        <v>8.75</v>
      </c>
      <c r="T79" s="66"/>
      <c r="U79" s="66">
        <f t="shared" si="2"/>
        <v>27.9</v>
      </c>
      <c r="V79" s="67">
        <f t="shared" si="3"/>
        <v>9.299999999999999</v>
      </c>
      <c r="W79" s="42"/>
      <c r="X79" s="47"/>
      <c r="Y79" s="48"/>
      <c r="Z79" s="49"/>
    </row>
    <row r="80" ht="15">
      <c r="F80" s="52"/>
    </row>
    <row r="81" ht="15">
      <c r="F81" s="52"/>
    </row>
    <row r="92" spans="2:26" ht="26.25">
      <c r="B92" s="446" t="s">
        <v>970</v>
      </c>
      <c r="C92" s="446"/>
      <c r="D92" s="446"/>
      <c r="E92" s="446"/>
      <c r="F92" s="446"/>
      <c r="G92" s="446"/>
      <c r="H92" s="446"/>
      <c r="I92" s="446"/>
      <c r="J92" s="446"/>
      <c r="K92" s="446"/>
      <c r="L92" s="446"/>
      <c r="M92" s="446"/>
      <c r="N92" s="446"/>
      <c r="O92" s="446"/>
      <c r="P92" s="446"/>
      <c r="Q92" s="446"/>
      <c r="R92" s="446"/>
      <c r="S92" s="446"/>
      <c r="T92" s="446"/>
      <c r="U92" s="446"/>
      <c r="V92" s="446"/>
      <c r="W92" s="446"/>
      <c r="X92" s="446"/>
      <c r="Y92" s="446"/>
      <c r="Z92" s="446"/>
    </row>
    <row r="93" spans="2:26" ht="18">
      <c r="B93" s="447" t="s">
        <v>1006</v>
      </c>
      <c r="C93" s="447"/>
      <c r="D93" s="447"/>
      <c r="E93" s="447"/>
      <c r="F93" s="447"/>
      <c r="G93" s="447"/>
      <c r="H93" s="447"/>
      <c r="I93" s="447"/>
      <c r="J93" s="447"/>
      <c r="K93" s="447"/>
      <c r="L93" s="447"/>
      <c r="M93" s="447"/>
      <c r="N93" s="447"/>
      <c r="O93" s="447"/>
      <c r="P93" s="447"/>
      <c r="Q93" s="447"/>
      <c r="R93" s="447"/>
      <c r="S93" s="447"/>
      <c r="T93" s="447"/>
      <c r="U93" s="447"/>
      <c r="V93" s="447"/>
      <c r="W93" s="447"/>
      <c r="X93" s="447"/>
      <c r="Y93" s="447"/>
      <c r="Z93" s="447"/>
    </row>
    <row r="94" spans="2:22" ht="7.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2:26" ht="39">
      <c r="B95" s="5" t="s">
        <v>0</v>
      </c>
      <c r="C95" s="5"/>
      <c r="D95" s="5"/>
      <c r="E95" s="6" t="s">
        <v>1</v>
      </c>
      <c r="F95" s="6" t="s">
        <v>2</v>
      </c>
      <c r="G95" s="6"/>
      <c r="H95" s="6"/>
      <c r="I95" s="6"/>
      <c r="J95" s="6" t="s">
        <v>3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8"/>
      <c r="X95" s="9"/>
      <c r="Y95" s="10"/>
      <c r="Z95" s="11"/>
    </row>
    <row r="96" spans="2:26" ht="19.5" customHeight="1">
      <c r="B96" s="12">
        <v>1</v>
      </c>
      <c r="C96" s="13">
        <v>127</v>
      </c>
      <c r="D96" s="14" t="s">
        <v>383</v>
      </c>
      <c r="E96" s="15">
        <v>9024</v>
      </c>
      <c r="F96" s="14" t="s">
        <v>384</v>
      </c>
      <c r="G96" s="14" t="s">
        <v>6</v>
      </c>
      <c r="H96" s="68" t="s">
        <v>385</v>
      </c>
      <c r="I96" s="69" t="s">
        <v>8</v>
      </c>
      <c r="J96" s="70" t="s">
        <v>9</v>
      </c>
      <c r="K96" s="71" t="s">
        <v>386</v>
      </c>
      <c r="L96" s="71" t="s">
        <v>67</v>
      </c>
      <c r="M96" s="71" t="s">
        <v>66</v>
      </c>
      <c r="N96" s="17" t="s">
        <v>13</v>
      </c>
      <c r="O96" s="71" t="s">
        <v>387</v>
      </c>
      <c r="P96" s="71" t="s">
        <v>388</v>
      </c>
      <c r="Q96" s="18">
        <v>8.6</v>
      </c>
      <c r="R96" s="18">
        <v>8.25</v>
      </c>
      <c r="S96" s="18">
        <v>8.25</v>
      </c>
      <c r="T96" s="18"/>
      <c r="U96" s="19">
        <f aca="true" t="shared" si="4" ref="U96:U124">SUM(Q96:T96)</f>
        <v>25.1</v>
      </c>
      <c r="V96" s="20">
        <f aca="true" t="shared" si="5" ref="V96:V124">U96/3</f>
        <v>8.366666666666667</v>
      </c>
      <c r="W96" s="13"/>
      <c r="X96" s="17"/>
      <c r="Y96" s="21"/>
      <c r="Z96" s="22"/>
    </row>
    <row r="97" spans="2:26" ht="19.5" customHeight="1">
      <c r="B97" s="23">
        <v>2</v>
      </c>
      <c r="C97" s="24">
        <v>45</v>
      </c>
      <c r="D97" s="25" t="s">
        <v>389</v>
      </c>
      <c r="E97" s="26">
        <v>9026</v>
      </c>
      <c r="F97" s="25" t="s">
        <v>390</v>
      </c>
      <c r="G97" s="25" t="s">
        <v>6</v>
      </c>
      <c r="H97" s="25" t="s">
        <v>391</v>
      </c>
      <c r="I97" s="25" t="s">
        <v>8</v>
      </c>
      <c r="J97" s="26" t="s">
        <v>9</v>
      </c>
      <c r="K97" s="27" t="s">
        <v>392</v>
      </c>
      <c r="L97" s="27" t="s">
        <v>86</v>
      </c>
      <c r="M97" s="27" t="s">
        <v>87</v>
      </c>
      <c r="N97" s="28" t="s">
        <v>13</v>
      </c>
      <c r="O97" s="27" t="s">
        <v>393</v>
      </c>
      <c r="P97" s="27" t="s">
        <v>392</v>
      </c>
      <c r="Q97" s="29">
        <v>8.8</v>
      </c>
      <c r="R97" s="29">
        <v>8.75</v>
      </c>
      <c r="S97" s="29">
        <v>9</v>
      </c>
      <c r="T97" s="29"/>
      <c r="U97" s="29">
        <f t="shared" si="4"/>
        <v>26.55</v>
      </c>
      <c r="V97" s="30">
        <f t="shared" si="5"/>
        <v>8.85</v>
      </c>
      <c r="W97" s="24"/>
      <c r="X97" s="28"/>
      <c r="Y97" s="31"/>
      <c r="Z97" s="32"/>
    </row>
    <row r="98" spans="2:26" ht="19.5" customHeight="1">
      <c r="B98" s="23">
        <v>3</v>
      </c>
      <c r="C98" s="24">
        <v>49</v>
      </c>
      <c r="D98" s="25" t="s">
        <v>394</v>
      </c>
      <c r="E98" s="26">
        <v>9027</v>
      </c>
      <c r="F98" s="24" t="s">
        <v>395</v>
      </c>
      <c r="G98" s="24" t="s">
        <v>6</v>
      </c>
      <c r="H98" s="24" t="s">
        <v>365</v>
      </c>
      <c r="I98" s="24" t="s">
        <v>8</v>
      </c>
      <c r="J98" s="34" t="s">
        <v>9</v>
      </c>
      <c r="K98" s="28" t="s">
        <v>396</v>
      </c>
      <c r="L98" s="28" t="s">
        <v>33</v>
      </c>
      <c r="M98" s="28" t="s">
        <v>34</v>
      </c>
      <c r="N98" s="28" t="s">
        <v>13</v>
      </c>
      <c r="O98" s="28" t="s">
        <v>344</v>
      </c>
      <c r="P98" s="28" t="s">
        <v>396</v>
      </c>
      <c r="Q98" s="29">
        <v>9</v>
      </c>
      <c r="R98" s="29">
        <v>8.5</v>
      </c>
      <c r="S98" s="29">
        <v>7.5</v>
      </c>
      <c r="T98" s="29"/>
      <c r="U98" s="29">
        <f t="shared" si="4"/>
        <v>25</v>
      </c>
      <c r="V98" s="30">
        <f t="shared" si="5"/>
        <v>8.333333333333334</v>
      </c>
      <c r="W98" s="24"/>
      <c r="X98" s="28"/>
      <c r="Y98" s="31"/>
      <c r="Z98" s="32"/>
    </row>
    <row r="99" spans="2:26" ht="19.5" customHeight="1">
      <c r="B99" s="23">
        <v>4</v>
      </c>
      <c r="C99" s="24">
        <v>135</v>
      </c>
      <c r="D99" s="25" t="s">
        <v>397</v>
      </c>
      <c r="E99" s="26">
        <v>9028</v>
      </c>
      <c r="F99" s="25" t="s">
        <v>398</v>
      </c>
      <c r="G99" s="25" t="s">
        <v>6</v>
      </c>
      <c r="H99" s="40" t="s">
        <v>399</v>
      </c>
      <c r="I99" s="25" t="s">
        <v>8</v>
      </c>
      <c r="J99" s="26" t="s">
        <v>9</v>
      </c>
      <c r="K99" s="27" t="s">
        <v>388</v>
      </c>
      <c r="L99" s="27" t="s">
        <v>67</v>
      </c>
      <c r="M99" s="27" t="s">
        <v>66</v>
      </c>
      <c r="N99" s="28" t="s">
        <v>13</v>
      </c>
      <c r="O99" s="27" t="s">
        <v>400</v>
      </c>
      <c r="P99" s="27" t="s">
        <v>388</v>
      </c>
      <c r="Q99" s="39">
        <v>9.4</v>
      </c>
      <c r="R99" s="39">
        <v>7.25</v>
      </c>
      <c r="S99" s="39">
        <v>8.25</v>
      </c>
      <c r="T99" s="39"/>
      <c r="U99" s="29">
        <f t="shared" si="4"/>
        <v>24.9</v>
      </c>
      <c r="V99" s="30">
        <f t="shared" si="5"/>
        <v>8.299999999999999</v>
      </c>
      <c r="W99" s="24"/>
      <c r="X99" s="28"/>
      <c r="Y99" s="31"/>
      <c r="Z99" s="32"/>
    </row>
    <row r="100" spans="2:26" ht="19.5" customHeight="1">
      <c r="B100" s="23">
        <v>5</v>
      </c>
      <c r="C100" s="24">
        <v>137</v>
      </c>
      <c r="D100" s="25" t="s">
        <v>401</v>
      </c>
      <c r="E100" s="26">
        <v>9029</v>
      </c>
      <c r="F100" s="24" t="s">
        <v>402</v>
      </c>
      <c r="G100" s="24" t="s">
        <v>6</v>
      </c>
      <c r="H100" s="24" t="s">
        <v>403</v>
      </c>
      <c r="I100" s="24" t="s">
        <v>8</v>
      </c>
      <c r="J100" s="34" t="s">
        <v>9</v>
      </c>
      <c r="K100" s="28" t="s">
        <v>404</v>
      </c>
      <c r="L100" s="28" t="s">
        <v>26</v>
      </c>
      <c r="M100" s="28" t="s">
        <v>27</v>
      </c>
      <c r="N100" s="28" t="s">
        <v>13</v>
      </c>
      <c r="O100" s="28" t="s">
        <v>405</v>
      </c>
      <c r="P100" s="28" t="s">
        <v>406</v>
      </c>
      <c r="Q100" s="29">
        <v>8.4</v>
      </c>
      <c r="R100" s="29">
        <v>8.25</v>
      </c>
      <c r="S100" s="29">
        <v>8.25</v>
      </c>
      <c r="T100" s="29"/>
      <c r="U100" s="29">
        <f t="shared" si="4"/>
        <v>24.9</v>
      </c>
      <c r="V100" s="30">
        <f t="shared" si="5"/>
        <v>8.299999999999999</v>
      </c>
      <c r="W100" s="24"/>
      <c r="X100" s="28"/>
      <c r="Y100" s="31"/>
      <c r="Z100" s="32"/>
    </row>
    <row r="101" spans="2:26" ht="19.5" customHeight="1">
      <c r="B101" s="23">
        <v>6</v>
      </c>
      <c r="C101" s="24">
        <v>136</v>
      </c>
      <c r="D101" s="24" t="s">
        <v>407</v>
      </c>
      <c r="E101" s="26">
        <v>9030</v>
      </c>
      <c r="F101" s="25" t="s">
        <v>408</v>
      </c>
      <c r="G101" s="25" t="s">
        <v>6</v>
      </c>
      <c r="H101" s="25" t="s">
        <v>409</v>
      </c>
      <c r="I101" s="25" t="s">
        <v>8</v>
      </c>
      <c r="J101" s="26" t="s">
        <v>9</v>
      </c>
      <c r="K101" s="27" t="s">
        <v>410</v>
      </c>
      <c r="L101" s="27" t="s">
        <v>11</v>
      </c>
      <c r="M101" s="27" t="s">
        <v>12</v>
      </c>
      <c r="N101" s="28" t="s">
        <v>13</v>
      </c>
      <c r="O101" s="27" t="s">
        <v>411</v>
      </c>
      <c r="P101" s="27" t="s">
        <v>410</v>
      </c>
      <c r="Q101" s="29">
        <v>9.2</v>
      </c>
      <c r="R101" s="29">
        <v>7</v>
      </c>
      <c r="S101" s="29">
        <v>8.25</v>
      </c>
      <c r="T101" s="29"/>
      <c r="U101" s="29">
        <f t="shared" si="4"/>
        <v>24.45</v>
      </c>
      <c r="V101" s="30">
        <f t="shared" si="5"/>
        <v>8.15</v>
      </c>
      <c r="W101" s="24"/>
      <c r="X101" s="28"/>
      <c r="Y101" s="31"/>
      <c r="Z101" s="32"/>
    </row>
    <row r="102" spans="2:26" ht="19.5" customHeight="1">
      <c r="B102" s="23">
        <v>7</v>
      </c>
      <c r="C102" s="24">
        <v>192</v>
      </c>
      <c r="D102" s="25" t="s">
        <v>412</v>
      </c>
      <c r="E102" s="26">
        <v>9033</v>
      </c>
      <c r="F102" s="25" t="s">
        <v>413</v>
      </c>
      <c r="G102" s="25" t="s">
        <v>52</v>
      </c>
      <c r="H102" s="25" t="s">
        <v>414</v>
      </c>
      <c r="I102" s="63" t="s">
        <v>8</v>
      </c>
      <c r="J102" s="64" t="s">
        <v>9</v>
      </c>
      <c r="K102" s="65" t="s">
        <v>415</v>
      </c>
      <c r="L102" s="65" t="s">
        <v>55</v>
      </c>
      <c r="M102" s="65" t="s">
        <v>56</v>
      </c>
      <c r="N102" s="28" t="s">
        <v>13</v>
      </c>
      <c r="O102" s="65" t="s">
        <v>416</v>
      </c>
      <c r="P102" s="65" t="s">
        <v>417</v>
      </c>
      <c r="Q102" s="39">
        <v>7.8</v>
      </c>
      <c r="R102" s="39">
        <v>8</v>
      </c>
      <c r="S102" s="39">
        <v>8</v>
      </c>
      <c r="T102" s="39"/>
      <c r="U102" s="29">
        <f t="shared" si="4"/>
        <v>23.8</v>
      </c>
      <c r="V102" s="30">
        <f t="shared" si="5"/>
        <v>7.933333333333334</v>
      </c>
      <c r="W102" s="28"/>
      <c r="X102" s="28"/>
      <c r="Y102" s="31"/>
      <c r="Z102" s="32"/>
    </row>
    <row r="103" spans="2:26" ht="19.5" customHeight="1">
      <c r="B103" s="23">
        <v>8</v>
      </c>
      <c r="C103" s="24">
        <v>198</v>
      </c>
      <c r="D103" s="24" t="s">
        <v>418</v>
      </c>
      <c r="E103" s="26">
        <v>9034</v>
      </c>
      <c r="F103" s="24" t="s">
        <v>419</v>
      </c>
      <c r="G103" s="24" t="s">
        <v>420</v>
      </c>
      <c r="H103" s="24" t="s">
        <v>421</v>
      </c>
      <c r="I103" s="24" t="s">
        <v>8</v>
      </c>
      <c r="J103" s="34" t="s">
        <v>9</v>
      </c>
      <c r="K103" s="28" t="s">
        <v>422</v>
      </c>
      <c r="L103" s="28" t="s">
        <v>86</v>
      </c>
      <c r="M103" s="28" t="s">
        <v>87</v>
      </c>
      <c r="N103" s="28" t="s">
        <v>13</v>
      </c>
      <c r="O103" s="28" t="s">
        <v>423</v>
      </c>
      <c r="P103" s="28" t="s">
        <v>424</v>
      </c>
      <c r="Q103" s="29">
        <v>8</v>
      </c>
      <c r="R103" s="29">
        <v>7.25</v>
      </c>
      <c r="S103" s="29">
        <v>8.5</v>
      </c>
      <c r="T103" s="29"/>
      <c r="U103" s="29">
        <f t="shared" si="4"/>
        <v>23.75</v>
      </c>
      <c r="V103" s="30">
        <f t="shared" si="5"/>
        <v>7.916666666666667</v>
      </c>
      <c r="W103" s="24"/>
      <c r="X103" s="28"/>
      <c r="Y103" s="31"/>
      <c r="Z103" s="32"/>
    </row>
    <row r="104" spans="2:26" ht="19.5" customHeight="1">
      <c r="B104" s="23">
        <v>9</v>
      </c>
      <c r="C104" s="24">
        <v>174</v>
      </c>
      <c r="D104" s="25" t="s">
        <v>425</v>
      </c>
      <c r="E104" s="26">
        <v>9035</v>
      </c>
      <c r="F104" s="25" t="s">
        <v>426</v>
      </c>
      <c r="G104" s="25" t="s">
        <v>6</v>
      </c>
      <c r="H104" s="25" t="s">
        <v>427</v>
      </c>
      <c r="I104" s="25" t="s">
        <v>8</v>
      </c>
      <c r="J104" s="26" t="s">
        <v>9</v>
      </c>
      <c r="K104" s="27" t="s">
        <v>428</v>
      </c>
      <c r="L104" s="27" t="s">
        <v>55</v>
      </c>
      <c r="M104" s="27" t="s">
        <v>56</v>
      </c>
      <c r="N104" s="28" t="s">
        <v>13</v>
      </c>
      <c r="O104" s="27" t="s">
        <v>429</v>
      </c>
      <c r="P104" s="27" t="s">
        <v>430</v>
      </c>
      <c r="Q104" s="39">
        <v>8.6</v>
      </c>
      <c r="R104" s="39">
        <v>8</v>
      </c>
      <c r="S104" s="39">
        <v>7.5</v>
      </c>
      <c r="T104" s="39"/>
      <c r="U104" s="29">
        <f t="shared" si="4"/>
        <v>24.1</v>
      </c>
      <c r="V104" s="30">
        <f t="shared" si="5"/>
        <v>8.033333333333333</v>
      </c>
      <c r="W104" s="24"/>
      <c r="X104" s="28"/>
      <c r="Y104" s="31"/>
      <c r="Z104" s="32"/>
    </row>
    <row r="105" spans="2:26" ht="19.5" customHeight="1">
      <c r="B105" s="23">
        <v>10</v>
      </c>
      <c r="C105" s="24">
        <v>47</v>
      </c>
      <c r="D105" s="25" t="s">
        <v>431</v>
      </c>
      <c r="E105" s="26">
        <v>9036</v>
      </c>
      <c r="F105" s="25" t="s">
        <v>432</v>
      </c>
      <c r="G105" s="25" t="s">
        <v>6</v>
      </c>
      <c r="H105" s="25" t="s">
        <v>433</v>
      </c>
      <c r="I105" s="25" t="s">
        <v>8</v>
      </c>
      <c r="J105" s="26" t="s">
        <v>24</v>
      </c>
      <c r="K105" s="27" t="s">
        <v>434</v>
      </c>
      <c r="L105" s="27" t="s">
        <v>11</v>
      </c>
      <c r="M105" s="27" t="s">
        <v>12</v>
      </c>
      <c r="N105" s="28" t="s">
        <v>13</v>
      </c>
      <c r="O105" s="27" t="s">
        <v>435</v>
      </c>
      <c r="P105" s="27" t="s">
        <v>434</v>
      </c>
      <c r="Q105" s="29">
        <v>8.8</v>
      </c>
      <c r="R105" s="29">
        <v>9</v>
      </c>
      <c r="S105" s="29">
        <v>8.75</v>
      </c>
      <c r="T105" s="29"/>
      <c r="U105" s="29">
        <f t="shared" si="4"/>
        <v>26.55</v>
      </c>
      <c r="V105" s="30">
        <f t="shared" si="5"/>
        <v>8.85</v>
      </c>
      <c r="W105" s="24"/>
      <c r="X105" s="28"/>
      <c r="Y105" s="31"/>
      <c r="Z105" s="32"/>
    </row>
    <row r="106" spans="2:26" ht="19.5" customHeight="1">
      <c r="B106" s="23">
        <v>11</v>
      </c>
      <c r="C106" s="24">
        <v>190</v>
      </c>
      <c r="D106" s="24" t="s">
        <v>436</v>
      </c>
      <c r="E106" s="26">
        <v>9037</v>
      </c>
      <c r="F106" s="24" t="s">
        <v>437</v>
      </c>
      <c r="G106" s="24" t="s">
        <v>52</v>
      </c>
      <c r="H106" s="24" t="s">
        <v>438</v>
      </c>
      <c r="I106" s="24" t="s">
        <v>8</v>
      </c>
      <c r="J106" s="34" t="s">
        <v>9</v>
      </c>
      <c r="K106" s="28" t="s">
        <v>439</v>
      </c>
      <c r="L106" s="28" t="s">
        <v>440</v>
      </c>
      <c r="M106" s="28" t="s">
        <v>441</v>
      </c>
      <c r="N106" s="28" t="s">
        <v>13</v>
      </c>
      <c r="O106" s="28" t="s">
        <v>442</v>
      </c>
      <c r="P106" s="28" t="s">
        <v>439</v>
      </c>
      <c r="Q106" s="29">
        <v>8.6</v>
      </c>
      <c r="R106" s="29">
        <v>7</v>
      </c>
      <c r="S106" s="29">
        <v>8.25</v>
      </c>
      <c r="T106" s="29"/>
      <c r="U106" s="29">
        <f t="shared" si="4"/>
        <v>23.85</v>
      </c>
      <c r="V106" s="30">
        <f t="shared" si="5"/>
        <v>7.95</v>
      </c>
      <c r="W106" s="24"/>
      <c r="X106" s="28"/>
      <c r="Y106" s="31"/>
      <c r="Z106" s="32"/>
    </row>
    <row r="107" spans="2:26" ht="19.5" customHeight="1">
      <c r="B107" s="23">
        <v>12</v>
      </c>
      <c r="C107" s="24">
        <v>188</v>
      </c>
      <c r="D107" s="25" t="s">
        <v>443</v>
      </c>
      <c r="E107" s="26">
        <v>9038</v>
      </c>
      <c r="F107" s="24" t="s">
        <v>444</v>
      </c>
      <c r="G107" s="24" t="s">
        <v>6</v>
      </c>
      <c r="H107" s="24" t="s">
        <v>371</v>
      </c>
      <c r="I107" s="24" t="s">
        <v>8</v>
      </c>
      <c r="J107" s="34" t="s">
        <v>24</v>
      </c>
      <c r="K107" s="28" t="s">
        <v>445</v>
      </c>
      <c r="L107" s="28" t="s">
        <v>446</v>
      </c>
      <c r="M107" s="28" t="s">
        <v>447</v>
      </c>
      <c r="N107" s="28" t="s">
        <v>13</v>
      </c>
      <c r="O107" s="28" t="s">
        <v>448</v>
      </c>
      <c r="P107" s="28" t="s">
        <v>447</v>
      </c>
      <c r="Q107" s="29">
        <v>8.4</v>
      </c>
      <c r="R107" s="29">
        <v>7.75</v>
      </c>
      <c r="S107" s="29">
        <v>7.75</v>
      </c>
      <c r="T107" s="29"/>
      <c r="U107" s="29">
        <f t="shared" si="4"/>
        <v>23.9</v>
      </c>
      <c r="V107" s="30">
        <f t="shared" si="5"/>
        <v>7.966666666666666</v>
      </c>
      <c r="W107" s="24"/>
      <c r="X107" s="28"/>
      <c r="Y107" s="31"/>
      <c r="Z107" s="32"/>
    </row>
    <row r="108" spans="2:26" ht="19.5" customHeight="1">
      <c r="B108" s="23">
        <v>13</v>
      </c>
      <c r="C108" s="24">
        <v>191</v>
      </c>
      <c r="D108" s="25" t="s">
        <v>449</v>
      </c>
      <c r="E108" s="26">
        <v>9039</v>
      </c>
      <c r="F108" s="24" t="s">
        <v>450</v>
      </c>
      <c r="G108" s="24" t="s">
        <v>52</v>
      </c>
      <c r="H108" s="24" t="s">
        <v>451</v>
      </c>
      <c r="I108" s="24" t="s">
        <v>8</v>
      </c>
      <c r="J108" s="34" t="s">
        <v>9</v>
      </c>
      <c r="K108" s="28" t="s">
        <v>452</v>
      </c>
      <c r="L108" s="28" t="s">
        <v>269</v>
      </c>
      <c r="M108" s="28" t="s">
        <v>453</v>
      </c>
      <c r="N108" s="28" t="s">
        <v>110</v>
      </c>
      <c r="O108" s="28" t="s">
        <v>454</v>
      </c>
      <c r="P108" s="28" t="s">
        <v>455</v>
      </c>
      <c r="Q108" s="29">
        <v>8.6</v>
      </c>
      <c r="R108" s="29">
        <v>7.75</v>
      </c>
      <c r="S108" s="29">
        <v>7.5</v>
      </c>
      <c r="T108" s="29"/>
      <c r="U108" s="29">
        <f t="shared" si="4"/>
        <v>23.85</v>
      </c>
      <c r="V108" s="30">
        <f t="shared" si="5"/>
        <v>7.95</v>
      </c>
      <c r="W108" s="24"/>
      <c r="X108" s="28"/>
      <c r="Y108" s="31"/>
      <c r="Z108" s="32"/>
    </row>
    <row r="109" spans="2:26" ht="19.5" customHeight="1">
      <c r="B109" s="23">
        <v>14</v>
      </c>
      <c r="C109" s="24">
        <v>173</v>
      </c>
      <c r="D109" s="25" t="s">
        <v>456</v>
      </c>
      <c r="E109" s="26">
        <v>9040</v>
      </c>
      <c r="F109" s="25" t="s">
        <v>457</v>
      </c>
      <c r="G109" s="25" t="s">
        <v>6</v>
      </c>
      <c r="H109" s="25" t="s">
        <v>458</v>
      </c>
      <c r="I109" s="25" t="s">
        <v>8</v>
      </c>
      <c r="J109" s="26" t="s">
        <v>24</v>
      </c>
      <c r="K109" s="27" t="s">
        <v>459</v>
      </c>
      <c r="L109" s="27" t="s">
        <v>334</v>
      </c>
      <c r="M109" s="27" t="s">
        <v>337</v>
      </c>
      <c r="N109" s="28" t="s">
        <v>13</v>
      </c>
      <c r="O109" s="27" t="s">
        <v>460</v>
      </c>
      <c r="P109" s="27" t="s">
        <v>335</v>
      </c>
      <c r="Q109" s="29">
        <v>9.4</v>
      </c>
      <c r="R109" s="29">
        <v>6.75</v>
      </c>
      <c r="S109" s="29">
        <v>8</v>
      </c>
      <c r="T109" s="29"/>
      <c r="U109" s="29">
        <f t="shared" si="4"/>
        <v>24.15</v>
      </c>
      <c r="V109" s="30">
        <f t="shared" si="5"/>
        <v>8.049999999999999</v>
      </c>
      <c r="W109" s="24"/>
      <c r="X109" s="28"/>
      <c r="Y109" s="31"/>
      <c r="Z109" s="32"/>
    </row>
    <row r="110" spans="2:26" ht="19.5" customHeight="1">
      <c r="B110" s="23">
        <v>15</v>
      </c>
      <c r="C110" s="24">
        <v>129</v>
      </c>
      <c r="D110" s="25" t="s">
        <v>461</v>
      </c>
      <c r="E110" s="26">
        <v>9041</v>
      </c>
      <c r="F110" s="25" t="s">
        <v>462</v>
      </c>
      <c r="G110" s="25" t="s">
        <v>6</v>
      </c>
      <c r="H110" s="25" t="s">
        <v>463</v>
      </c>
      <c r="I110" s="25" t="s">
        <v>8</v>
      </c>
      <c r="J110" s="26" t="s">
        <v>24</v>
      </c>
      <c r="K110" s="27" t="s">
        <v>464</v>
      </c>
      <c r="L110" s="27" t="s">
        <v>86</v>
      </c>
      <c r="M110" s="27" t="s">
        <v>87</v>
      </c>
      <c r="N110" s="28" t="s">
        <v>13</v>
      </c>
      <c r="O110" s="27" t="s">
        <v>465</v>
      </c>
      <c r="P110" s="27" t="s">
        <v>464</v>
      </c>
      <c r="Q110" s="29">
        <v>8.6</v>
      </c>
      <c r="R110" s="29">
        <v>7.25</v>
      </c>
      <c r="S110" s="29">
        <v>9.25</v>
      </c>
      <c r="T110" s="29"/>
      <c r="U110" s="29">
        <f t="shared" si="4"/>
        <v>25.1</v>
      </c>
      <c r="V110" s="30">
        <f t="shared" si="5"/>
        <v>8.366666666666667</v>
      </c>
      <c r="W110" s="24"/>
      <c r="X110" s="28"/>
      <c r="Y110" s="31"/>
      <c r="Z110" s="32"/>
    </row>
    <row r="111" spans="2:26" ht="19.5" customHeight="1">
      <c r="B111" s="23">
        <v>16</v>
      </c>
      <c r="C111" s="24">
        <v>130</v>
      </c>
      <c r="D111" s="25" t="s">
        <v>466</v>
      </c>
      <c r="E111" s="26">
        <v>9042</v>
      </c>
      <c r="F111" s="24" t="s">
        <v>467</v>
      </c>
      <c r="G111" s="24" t="s">
        <v>6</v>
      </c>
      <c r="H111" s="24" t="s">
        <v>468</v>
      </c>
      <c r="I111" s="24" t="s">
        <v>8</v>
      </c>
      <c r="J111" s="34" t="s">
        <v>9</v>
      </c>
      <c r="K111" s="28" t="s">
        <v>396</v>
      </c>
      <c r="L111" s="28" t="s">
        <v>33</v>
      </c>
      <c r="M111" s="28" t="s">
        <v>34</v>
      </c>
      <c r="N111" s="28" t="s">
        <v>13</v>
      </c>
      <c r="O111" s="28" t="s">
        <v>128</v>
      </c>
      <c r="P111" s="28" t="s">
        <v>396</v>
      </c>
      <c r="Q111" s="29">
        <v>8.6</v>
      </c>
      <c r="R111" s="29">
        <v>8.25</v>
      </c>
      <c r="S111" s="29">
        <v>8.25</v>
      </c>
      <c r="T111" s="29"/>
      <c r="U111" s="29">
        <f t="shared" si="4"/>
        <v>25.1</v>
      </c>
      <c r="V111" s="30">
        <f t="shared" si="5"/>
        <v>8.366666666666667</v>
      </c>
      <c r="W111" s="24"/>
      <c r="X111" s="28"/>
      <c r="Y111" s="31"/>
      <c r="Z111" s="32"/>
    </row>
    <row r="112" spans="2:26" ht="19.5" customHeight="1">
      <c r="B112" s="23">
        <v>17</v>
      </c>
      <c r="C112" s="24">
        <v>126</v>
      </c>
      <c r="D112" s="25" t="s">
        <v>469</v>
      </c>
      <c r="E112" s="26">
        <v>9043</v>
      </c>
      <c r="F112" s="25" t="s">
        <v>470</v>
      </c>
      <c r="G112" s="25" t="s">
        <v>6</v>
      </c>
      <c r="H112" s="40" t="s">
        <v>471</v>
      </c>
      <c r="I112" s="63" t="s">
        <v>8</v>
      </c>
      <c r="J112" s="64" t="s">
        <v>9</v>
      </c>
      <c r="K112" s="65" t="s">
        <v>174</v>
      </c>
      <c r="L112" s="65" t="s">
        <v>173</v>
      </c>
      <c r="M112" s="65" t="s">
        <v>174</v>
      </c>
      <c r="N112" s="28" t="s">
        <v>13</v>
      </c>
      <c r="O112" s="65" t="s">
        <v>472</v>
      </c>
      <c r="P112" s="65" t="s">
        <v>174</v>
      </c>
      <c r="Q112" s="39">
        <v>8.6</v>
      </c>
      <c r="R112" s="39">
        <v>7.5</v>
      </c>
      <c r="S112" s="39">
        <v>9</v>
      </c>
      <c r="T112" s="39"/>
      <c r="U112" s="29">
        <f t="shared" si="4"/>
        <v>25.1</v>
      </c>
      <c r="V112" s="30">
        <f t="shared" si="5"/>
        <v>8.366666666666667</v>
      </c>
      <c r="W112" s="24"/>
      <c r="X112" s="28"/>
      <c r="Y112" s="31"/>
      <c r="Z112" s="32"/>
    </row>
    <row r="113" spans="2:26" ht="19.5" customHeight="1">
      <c r="B113" s="23">
        <v>18</v>
      </c>
      <c r="C113" s="24">
        <v>212</v>
      </c>
      <c r="D113" s="25" t="s">
        <v>473</v>
      </c>
      <c r="E113" s="26">
        <v>9044</v>
      </c>
      <c r="F113" s="25" t="s">
        <v>474</v>
      </c>
      <c r="G113" s="25" t="s">
        <v>370</v>
      </c>
      <c r="H113" s="25" t="s">
        <v>475</v>
      </c>
      <c r="I113" s="35" t="s">
        <v>8</v>
      </c>
      <c r="J113" s="36" t="s">
        <v>9</v>
      </c>
      <c r="K113" s="37" t="s">
        <v>476</v>
      </c>
      <c r="L113" s="37" t="s">
        <v>26</v>
      </c>
      <c r="M113" s="37" t="s">
        <v>27</v>
      </c>
      <c r="N113" s="28" t="s">
        <v>13</v>
      </c>
      <c r="O113" s="37" t="s">
        <v>477</v>
      </c>
      <c r="P113" s="37" t="s">
        <v>476</v>
      </c>
      <c r="Q113" s="39">
        <v>8.2</v>
      </c>
      <c r="R113" s="39">
        <v>7.75</v>
      </c>
      <c r="S113" s="39">
        <v>7.5</v>
      </c>
      <c r="T113" s="39"/>
      <c r="U113" s="29">
        <f t="shared" si="4"/>
        <v>23.45</v>
      </c>
      <c r="V113" s="30">
        <f t="shared" si="5"/>
        <v>7.816666666666666</v>
      </c>
      <c r="W113" s="24"/>
      <c r="X113" s="28"/>
      <c r="Y113" s="31"/>
      <c r="Z113" s="32"/>
    </row>
    <row r="114" spans="2:52" ht="19.5" customHeight="1">
      <c r="B114" s="23">
        <v>19</v>
      </c>
      <c r="C114" s="24">
        <v>48</v>
      </c>
      <c r="D114" s="25" t="s">
        <v>478</v>
      </c>
      <c r="E114" s="26">
        <v>9046</v>
      </c>
      <c r="F114" s="24" t="s">
        <v>488</v>
      </c>
      <c r="G114" s="24" t="s">
        <v>52</v>
      </c>
      <c r="H114" s="24" t="s">
        <v>489</v>
      </c>
      <c r="I114" s="24" t="s">
        <v>8</v>
      </c>
      <c r="J114" s="34" t="s">
        <v>24</v>
      </c>
      <c r="K114" s="28" t="s">
        <v>490</v>
      </c>
      <c r="L114" s="28" t="s">
        <v>491</v>
      </c>
      <c r="M114" s="28" t="s">
        <v>492</v>
      </c>
      <c r="N114" s="28" t="s">
        <v>13</v>
      </c>
      <c r="O114" s="28" t="s">
        <v>493</v>
      </c>
      <c r="P114" s="28" t="s">
        <v>494</v>
      </c>
      <c r="Q114" s="29">
        <v>9.6</v>
      </c>
      <c r="R114" s="29">
        <v>8</v>
      </c>
      <c r="S114" s="29">
        <v>6.5</v>
      </c>
      <c r="T114" s="29"/>
      <c r="U114" s="29">
        <f t="shared" si="4"/>
        <v>24.1</v>
      </c>
      <c r="V114" s="30">
        <f t="shared" si="5"/>
        <v>8.033333333333333</v>
      </c>
      <c r="W114" s="24"/>
      <c r="X114" s="28"/>
      <c r="Y114" s="31"/>
      <c r="Z114" s="32"/>
      <c r="AE114" s="26">
        <v>9045</v>
      </c>
      <c r="AF114" s="25" t="s">
        <v>479</v>
      </c>
      <c r="AG114" s="25" t="s">
        <v>480</v>
      </c>
      <c r="AH114" s="25" t="s">
        <v>481</v>
      </c>
      <c r="AI114" s="25" t="s">
        <v>8</v>
      </c>
      <c r="AJ114" s="26" t="s">
        <v>24</v>
      </c>
      <c r="AK114" s="27" t="s">
        <v>482</v>
      </c>
      <c r="AL114" s="27" t="s">
        <v>483</v>
      </c>
      <c r="AM114" s="27" t="s">
        <v>484</v>
      </c>
      <c r="AN114" s="28" t="s">
        <v>13</v>
      </c>
      <c r="AO114" s="27" t="s">
        <v>485</v>
      </c>
      <c r="AP114" s="27" t="s">
        <v>486</v>
      </c>
      <c r="AQ114" s="29">
        <v>9.8</v>
      </c>
      <c r="AR114" s="29">
        <v>9</v>
      </c>
      <c r="AS114" s="29">
        <v>7.75</v>
      </c>
      <c r="AT114" s="29"/>
      <c r="AU114" s="29">
        <f>SUM(AQ114:AT114)</f>
        <v>26.55</v>
      </c>
      <c r="AV114" s="30">
        <f>AU114/3</f>
        <v>8.85</v>
      </c>
      <c r="AW114" s="24"/>
      <c r="AX114" s="28"/>
      <c r="AY114" s="31"/>
      <c r="AZ114" s="32"/>
    </row>
    <row r="115" spans="2:26" ht="19.5" customHeight="1">
      <c r="B115" s="23">
        <v>20</v>
      </c>
      <c r="C115" s="24">
        <v>176</v>
      </c>
      <c r="D115" s="24" t="s">
        <v>487</v>
      </c>
      <c r="E115" s="26">
        <v>9047</v>
      </c>
      <c r="F115" s="25" t="s">
        <v>496</v>
      </c>
      <c r="G115" s="25" t="s">
        <v>6</v>
      </c>
      <c r="H115" s="25" t="s">
        <v>497</v>
      </c>
      <c r="I115" s="25" t="s">
        <v>8</v>
      </c>
      <c r="J115" s="26" t="s">
        <v>24</v>
      </c>
      <c r="K115" s="27" t="s">
        <v>498</v>
      </c>
      <c r="L115" s="27" t="s">
        <v>72</v>
      </c>
      <c r="M115" s="27" t="s">
        <v>34</v>
      </c>
      <c r="N115" s="28" t="s">
        <v>13</v>
      </c>
      <c r="O115" s="27" t="s">
        <v>499</v>
      </c>
      <c r="P115" s="27" t="s">
        <v>500</v>
      </c>
      <c r="Q115" s="29">
        <v>7.8</v>
      </c>
      <c r="R115" s="29">
        <v>9.25</v>
      </c>
      <c r="S115" s="29">
        <v>7</v>
      </c>
      <c r="T115" s="29"/>
      <c r="U115" s="29">
        <f t="shared" si="4"/>
        <v>24.05</v>
      </c>
      <c r="V115" s="30">
        <f t="shared" si="5"/>
        <v>8.016666666666667</v>
      </c>
      <c r="W115" s="24"/>
      <c r="X115" s="28"/>
      <c r="Y115" s="31"/>
      <c r="Z115" s="32"/>
    </row>
    <row r="116" spans="2:26" ht="19.5" customHeight="1">
      <c r="B116" s="23">
        <v>21</v>
      </c>
      <c r="C116" s="24">
        <v>177</v>
      </c>
      <c r="D116" s="25" t="s">
        <v>495</v>
      </c>
      <c r="E116" s="26">
        <v>9048</v>
      </c>
      <c r="F116" s="25" t="s">
        <v>502</v>
      </c>
      <c r="G116" s="25" t="s">
        <v>6</v>
      </c>
      <c r="H116" s="25" t="s">
        <v>503</v>
      </c>
      <c r="I116" s="25" t="s">
        <v>8</v>
      </c>
      <c r="J116" s="26" t="s">
        <v>9</v>
      </c>
      <c r="K116" s="27" t="s">
        <v>504</v>
      </c>
      <c r="L116" s="27" t="s">
        <v>26</v>
      </c>
      <c r="M116" s="27" t="s">
        <v>41</v>
      </c>
      <c r="N116" s="28" t="s">
        <v>13</v>
      </c>
      <c r="O116" s="27" t="s">
        <v>505</v>
      </c>
      <c r="P116" s="27" t="s">
        <v>506</v>
      </c>
      <c r="Q116" s="29">
        <v>8.6</v>
      </c>
      <c r="R116" s="29">
        <v>7.75</v>
      </c>
      <c r="S116" s="29">
        <v>7.5</v>
      </c>
      <c r="T116" s="29"/>
      <c r="U116" s="29">
        <f t="shared" si="4"/>
        <v>23.85</v>
      </c>
      <c r="V116" s="30">
        <f t="shared" si="5"/>
        <v>7.95</v>
      </c>
      <c r="W116" s="24"/>
      <c r="X116" s="28"/>
      <c r="Y116" s="31"/>
      <c r="Z116" s="32"/>
    </row>
    <row r="117" spans="2:26" ht="19.5" customHeight="1">
      <c r="B117" s="23">
        <v>22</v>
      </c>
      <c r="C117" s="24">
        <v>189</v>
      </c>
      <c r="D117" s="25" t="s">
        <v>501</v>
      </c>
      <c r="E117" s="26">
        <v>9049</v>
      </c>
      <c r="F117" s="25" t="s">
        <v>508</v>
      </c>
      <c r="G117" s="25" t="s">
        <v>52</v>
      </c>
      <c r="H117" s="25" t="s">
        <v>509</v>
      </c>
      <c r="I117" s="25" t="s">
        <v>8</v>
      </c>
      <c r="J117" s="26" t="s">
        <v>9</v>
      </c>
      <c r="K117" s="27" t="s">
        <v>510</v>
      </c>
      <c r="L117" s="27" t="s">
        <v>33</v>
      </c>
      <c r="M117" s="27" t="s">
        <v>34</v>
      </c>
      <c r="N117" s="28" t="s">
        <v>13</v>
      </c>
      <c r="O117" s="27" t="s">
        <v>511</v>
      </c>
      <c r="P117" s="27" t="s">
        <v>512</v>
      </c>
      <c r="Q117" s="29">
        <v>8.8</v>
      </c>
      <c r="R117" s="29">
        <v>6.75</v>
      </c>
      <c r="S117" s="29">
        <v>8.25</v>
      </c>
      <c r="T117" s="29"/>
      <c r="U117" s="29">
        <f t="shared" si="4"/>
        <v>23.8</v>
      </c>
      <c r="V117" s="30">
        <f t="shared" si="5"/>
        <v>7.933333333333334</v>
      </c>
      <c r="W117" s="24"/>
      <c r="X117" s="28"/>
      <c r="Y117" s="31"/>
      <c r="Z117" s="32"/>
    </row>
    <row r="118" spans="2:26" ht="19.5" customHeight="1">
      <c r="B118" s="23">
        <v>23</v>
      </c>
      <c r="C118" s="24">
        <v>194</v>
      </c>
      <c r="D118" s="25" t="s">
        <v>507</v>
      </c>
      <c r="E118" s="26">
        <v>9052</v>
      </c>
      <c r="F118" s="25" t="s">
        <v>514</v>
      </c>
      <c r="G118" s="25" t="s">
        <v>6</v>
      </c>
      <c r="H118" s="25" t="s">
        <v>515</v>
      </c>
      <c r="I118" s="25" t="s">
        <v>8</v>
      </c>
      <c r="J118" s="26" t="s">
        <v>24</v>
      </c>
      <c r="K118" s="27" t="s">
        <v>516</v>
      </c>
      <c r="L118" s="27" t="s">
        <v>517</v>
      </c>
      <c r="M118" s="27" t="s">
        <v>518</v>
      </c>
      <c r="N118" s="28" t="s">
        <v>13</v>
      </c>
      <c r="O118" s="27" t="s">
        <v>519</v>
      </c>
      <c r="P118" s="27" t="s">
        <v>516</v>
      </c>
      <c r="Q118" s="29">
        <v>8.2</v>
      </c>
      <c r="R118" s="29">
        <v>9</v>
      </c>
      <c r="S118" s="29">
        <v>7.25</v>
      </c>
      <c r="T118" s="29"/>
      <c r="U118" s="29">
        <f t="shared" si="4"/>
        <v>24.45</v>
      </c>
      <c r="V118" s="30">
        <f t="shared" si="5"/>
        <v>8.15</v>
      </c>
      <c r="W118" s="24"/>
      <c r="X118" s="28"/>
      <c r="Y118" s="31"/>
      <c r="Z118" s="32"/>
    </row>
    <row r="119" spans="2:26" ht="19.5" customHeight="1">
      <c r="B119" s="23">
        <v>24</v>
      </c>
      <c r="C119" s="24">
        <v>161</v>
      </c>
      <c r="D119" s="25" t="s">
        <v>513</v>
      </c>
      <c r="E119" s="26">
        <v>9053</v>
      </c>
      <c r="F119" s="25" t="s">
        <v>521</v>
      </c>
      <c r="G119" s="25" t="s">
        <v>6</v>
      </c>
      <c r="H119" s="25" t="s">
        <v>220</v>
      </c>
      <c r="I119" s="35" t="s">
        <v>8</v>
      </c>
      <c r="J119" s="36" t="s">
        <v>24</v>
      </c>
      <c r="K119" s="37" t="s">
        <v>396</v>
      </c>
      <c r="L119" s="37" t="s">
        <v>33</v>
      </c>
      <c r="M119" s="37" t="s">
        <v>34</v>
      </c>
      <c r="N119" s="28" t="s">
        <v>13</v>
      </c>
      <c r="O119" s="37" t="s">
        <v>522</v>
      </c>
      <c r="P119" s="37" t="s">
        <v>396</v>
      </c>
      <c r="Q119" s="29">
        <v>8.2</v>
      </c>
      <c r="R119" s="29">
        <v>7.75</v>
      </c>
      <c r="S119" s="29">
        <v>7.5</v>
      </c>
      <c r="T119" s="29"/>
      <c r="U119" s="29">
        <f t="shared" si="4"/>
        <v>23.45</v>
      </c>
      <c r="V119" s="30">
        <f t="shared" si="5"/>
        <v>7.816666666666666</v>
      </c>
      <c r="W119" s="24"/>
      <c r="X119" s="28"/>
      <c r="Y119" s="31"/>
      <c r="Z119" s="32"/>
    </row>
    <row r="120" spans="2:26" ht="19.5" customHeight="1">
      <c r="B120" s="23">
        <v>25</v>
      </c>
      <c r="C120" s="24">
        <v>211</v>
      </c>
      <c r="D120" s="25" t="s">
        <v>520</v>
      </c>
      <c r="E120" s="26">
        <v>9054</v>
      </c>
      <c r="F120" s="24" t="s">
        <v>257</v>
      </c>
      <c r="G120" s="24" t="s">
        <v>6</v>
      </c>
      <c r="H120" s="24" t="s">
        <v>524</v>
      </c>
      <c r="I120" s="24" t="s">
        <v>8</v>
      </c>
      <c r="J120" s="34" t="s">
        <v>9</v>
      </c>
      <c r="K120" s="28" t="s">
        <v>12</v>
      </c>
      <c r="L120" s="28" t="s">
        <v>11</v>
      </c>
      <c r="M120" s="28" t="s">
        <v>12</v>
      </c>
      <c r="N120" s="28" t="s">
        <v>13</v>
      </c>
      <c r="O120" s="28" t="s">
        <v>525</v>
      </c>
      <c r="P120" s="28" t="s">
        <v>12</v>
      </c>
      <c r="Q120" s="29">
        <v>8.4</v>
      </c>
      <c r="R120" s="29">
        <v>9.75</v>
      </c>
      <c r="S120" s="29">
        <v>9</v>
      </c>
      <c r="T120" s="29"/>
      <c r="U120" s="29">
        <f t="shared" si="4"/>
        <v>27.15</v>
      </c>
      <c r="V120" s="30">
        <f t="shared" si="5"/>
        <v>9.049999999999999</v>
      </c>
      <c r="W120" s="24"/>
      <c r="X120" s="28"/>
      <c r="Y120" s="31"/>
      <c r="Z120" s="32"/>
    </row>
    <row r="121" spans="2:26" ht="19.5" customHeight="1">
      <c r="B121" s="23">
        <v>26</v>
      </c>
      <c r="C121" s="24">
        <v>27</v>
      </c>
      <c r="D121" s="24" t="s">
        <v>523</v>
      </c>
      <c r="E121" s="26">
        <v>9055</v>
      </c>
      <c r="F121" s="25" t="s">
        <v>527</v>
      </c>
      <c r="G121" s="25" t="s">
        <v>6</v>
      </c>
      <c r="H121" s="25" t="s">
        <v>528</v>
      </c>
      <c r="I121" s="35" t="s">
        <v>8</v>
      </c>
      <c r="J121" s="36" t="s">
        <v>24</v>
      </c>
      <c r="K121" s="37" t="s">
        <v>529</v>
      </c>
      <c r="L121" s="37" t="s">
        <v>26</v>
      </c>
      <c r="M121" s="37" t="s">
        <v>27</v>
      </c>
      <c r="N121" s="28" t="s">
        <v>13</v>
      </c>
      <c r="O121" s="37" t="s">
        <v>196</v>
      </c>
      <c r="P121" s="37" t="s">
        <v>530</v>
      </c>
      <c r="Q121" s="39">
        <v>8.2</v>
      </c>
      <c r="R121" s="39">
        <v>6.25</v>
      </c>
      <c r="S121" s="39">
        <v>9</v>
      </c>
      <c r="T121" s="39"/>
      <c r="U121" s="29">
        <f t="shared" si="4"/>
        <v>23.45</v>
      </c>
      <c r="V121" s="30">
        <f t="shared" si="5"/>
        <v>7.816666666666666</v>
      </c>
      <c r="W121" s="24"/>
      <c r="X121" s="28"/>
      <c r="Y121" s="31"/>
      <c r="Z121" s="32"/>
    </row>
    <row r="122" spans="2:26" ht="19.5" customHeight="1">
      <c r="B122" s="23">
        <v>27</v>
      </c>
      <c r="C122" s="24">
        <v>213</v>
      </c>
      <c r="D122" s="25" t="s">
        <v>526</v>
      </c>
      <c r="E122" s="26">
        <v>9056</v>
      </c>
      <c r="F122" s="25" t="s">
        <v>532</v>
      </c>
      <c r="G122" s="25" t="s">
        <v>6</v>
      </c>
      <c r="H122" s="25" t="s">
        <v>533</v>
      </c>
      <c r="I122" s="25" t="s">
        <v>8</v>
      </c>
      <c r="J122" s="26" t="s">
        <v>24</v>
      </c>
      <c r="K122" s="27" t="s">
        <v>256</v>
      </c>
      <c r="L122" s="27" t="s">
        <v>26</v>
      </c>
      <c r="M122" s="27" t="s">
        <v>27</v>
      </c>
      <c r="N122" s="28" t="s">
        <v>13</v>
      </c>
      <c r="O122" s="27" t="s">
        <v>534</v>
      </c>
      <c r="P122" s="27" t="s">
        <v>256</v>
      </c>
      <c r="Q122" s="29">
        <v>8.8</v>
      </c>
      <c r="R122" s="29">
        <v>7.25</v>
      </c>
      <c r="S122" s="29">
        <v>7.75</v>
      </c>
      <c r="T122" s="29"/>
      <c r="U122" s="29">
        <f t="shared" si="4"/>
        <v>23.8</v>
      </c>
      <c r="V122" s="30">
        <f t="shared" si="5"/>
        <v>7.933333333333334</v>
      </c>
      <c r="W122" s="24"/>
      <c r="X122" s="28"/>
      <c r="Y122" s="31"/>
      <c r="Z122" s="32"/>
    </row>
    <row r="123" spans="2:26" ht="19.5" customHeight="1">
      <c r="B123" s="23">
        <v>28</v>
      </c>
      <c r="C123" s="24">
        <v>193</v>
      </c>
      <c r="D123" s="25" t="s">
        <v>531</v>
      </c>
      <c r="E123" s="26">
        <v>9057</v>
      </c>
      <c r="F123" s="25" t="s">
        <v>536</v>
      </c>
      <c r="G123" s="25" t="s">
        <v>6</v>
      </c>
      <c r="H123" s="25" t="s">
        <v>537</v>
      </c>
      <c r="I123" s="25" t="s">
        <v>8</v>
      </c>
      <c r="J123" s="26" t="s">
        <v>24</v>
      </c>
      <c r="K123" s="27" t="s">
        <v>404</v>
      </c>
      <c r="L123" s="27" t="s">
        <v>26</v>
      </c>
      <c r="M123" s="27" t="s">
        <v>27</v>
      </c>
      <c r="N123" s="28" t="s">
        <v>13</v>
      </c>
      <c r="O123" s="27" t="s">
        <v>538</v>
      </c>
      <c r="P123" s="27" t="s">
        <v>404</v>
      </c>
      <c r="Q123" s="29">
        <v>9.2</v>
      </c>
      <c r="R123" s="29">
        <v>7</v>
      </c>
      <c r="S123" s="29">
        <v>8</v>
      </c>
      <c r="T123" s="29"/>
      <c r="U123" s="29">
        <f t="shared" si="4"/>
        <v>24.2</v>
      </c>
      <c r="V123" s="30">
        <f t="shared" si="5"/>
        <v>8.066666666666666</v>
      </c>
      <c r="W123" s="24"/>
      <c r="X123" s="28"/>
      <c r="Y123" s="31"/>
      <c r="Z123" s="32"/>
    </row>
    <row r="124" spans="2:26" ht="19.5" customHeight="1">
      <c r="B124" s="23">
        <v>29</v>
      </c>
      <c r="C124" s="24">
        <v>172</v>
      </c>
      <c r="D124" s="25" t="s">
        <v>535</v>
      </c>
      <c r="E124" s="26">
        <v>9058</v>
      </c>
      <c r="F124" s="25" t="s">
        <v>540</v>
      </c>
      <c r="G124" s="25" t="s">
        <v>6</v>
      </c>
      <c r="H124" s="25" t="s">
        <v>541</v>
      </c>
      <c r="I124" s="25" t="s">
        <v>8</v>
      </c>
      <c r="J124" s="26" t="s">
        <v>24</v>
      </c>
      <c r="K124" s="27" t="s">
        <v>542</v>
      </c>
      <c r="L124" s="27" t="s">
        <v>55</v>
      </c>
      <c r="M124" s="27" t="s">
        <v>56</v>
      </c>
      <c r="N124" s="28" t="s">
        <v>13</v>
      </c>
      <c r="O124" s="27" t="s">
        <v>543</v>
      </c>
      <c r="P124" s="27" t="s">
        <v>542</v>
      </c>
      <c r="Q124" s="29">
        <v>9.6</v>
      </c>
      <c r="R124" s="29">
        <v>7</v>
      </c>
      <c r="S124" s="29">
        <v>8.5</v>
      </c>
      <c r="T124" s="29"/>
      <c r="U124" s="29">
        <f t="shared" si="4"/>
        <v>25.1</v>
      </c>
      <c r="V124" s="30">
        <f t="shared" si="5"/>
        <v>8.366666666666667</v>
      </c>
      <c r="W124" s="24"/>
      <c r="X124" s="28"/>
      <c r="Y124" s="31"/>
      <c r="Z124" s="32"/>
    </row>
    <row r="125" spans="2:26" ht="19.5" customHeight="1">
      <c r="B125" s="175">
        <v>30</v>
      </c>
      <c r="C125" s="24">
        <v>128</v>
      </c>
      <c r="D125" s="25" t="s">
        <v>539</v>
      </c>
      <c r="E125" s="74">
        <v>9385</v>
      </c>
      <c r="F125" s="73" t="s">
        <v>544</v>
      </c>
      <c r="G125" s="73"/>
      <c r="H125" s="73"/>
      <c r="I125" s="73"/>
      <c r="J125" s="74" t="s">
        <v>24</v>
      </c>
      <c r="K125" s="75"/>
      <c r="L125" s="75"/>
      <c r="M125" s="75"/>
      <c r="N125" s="76"/>
      <c r="O125" s="75"/>
      <c r="P125" s="75"/>
      <c r="Q125" s="77"/>
      <c r="R125" s="77"/>
      <c r="S125" s="77"/>
      <c r="T125" s="77"/>
      <c r="U125" s="77"/>
      <c r="V125" s="78"/>
      <c r="W125" s="72"/>
      <c r="X125" s="76"/>
      <c r="Y125" s="79"/>
      <c r="Z125" s="80"/>
    </row>
    <row r="126" ht="15">
      <c r="F126" s="52"/>
    </row>
    <row r="127" ht="15">
      <c r="F127" s="52"/>
    </row>
    <row r="130" ht="15">
      <c r="X130" s="60"/>
    </row>
    <row r="137" spans="2:26" ht="26.25">
      <c r="B137" s="446" t="s">
        <v>971</v>
      </c>
      <c r="C137" s="446"/>
      <c r="D137" s="446"/>
      <c r="E137" s="446"/>
      <c r="F137" s="446"/>
      <c r="G137" s="446"/>
      <c r="H137" s="446"/>
      <c r="I137" s="446"/>
      <c r="J137" s="446"/>
      <c r="K137" s="446"/>
      <c r="L137" s="446"/>
      <c r="M137" s="446"/>
      <c r="N137" s="446"/>
      <c r="O137" s="446"/>
      <c r="P137" s="446"/>
      <c r="Q137" s="446"/>
      <c r="R137" s="446"/>
      <c r="S137" s="446"/>
      <c r="T137" s="446"/>
      <c r="U137" s="446"/>
      <c r="V137" s="446"/>
      <c r="W137" s="446"/>
      <c r="X137" s="446"/>
      <c r="Y137" s="446"/>
      <c r="Z137" s="446"/>
    </row>
    <row r="138" spans="2:26" ht="18">
      <c r="B138" s="447" t="s">
        <v>1006</v>
      </c>
      <c r="C138" s="447"/>
      <c r="D138" s="447"/>
      <c r="E138" s="447"/>
      <c r="F138" s="447"/>
      <c r="G138" s="447"/>
      <c r="H138" s="447"/>
      <c r="I138" s="447"/>
      <c r="J138" s="447"/>
      <c r="K138" s="447"/>
      <c r="L138" s="447"/>
      <c r="M138" s="447"/>
      <c r="N138" s="447"/>
      <c r="O138" s="447"/>
      <c r="P138" s="447"/>
      <c r="Q138" s="447"/>
      <c r="R138" s="447"/>
      <c r="S138" s="447"/>
      <c r="T138" s="447"/>
      <c r="U138" s="447"/>
      <c r="V138" s="447"/>
      <c r="W138" s="447"/>
      <c r="X138" s="447"/>
      <c r="Y138" s="447"/>
      <c r="Z138" s="447"/>
    </row>
    <row r="139" spans="2:22" ht="9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2:26" ht="39">
      <c r="B140" s="5" t="s">
        <v>0</v>
      </c>
      <c r="C140" s="5"/>
      <c r="D140" s="5"/>
      <c r="E140" s="6" t="s">
        <v>1</v>
      </c>
      <c r="F140" s="6" t="s">
        <v>2</v>
      </c>
      <c r="G140" s="6"/>
      <c r="H140" s="6"/>
      <c r="I140" s="6"/>
      <c r="J140" s="6" t="s">
        <v>3</v>
      </c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8"/>
      <c r="X140" s="9"/>
      <c r="Y140" s="10"/>
      <c r="Z140" s="11"/>
    </row>
    <row r="141" spans="2:26" ht="19.5" customHeight="1">
      <c r="B141" s="12">
        <v>1</v>
      </c>
      <c r="C141" s="13">
        <v>210</v>
      </c>
      <c r="D141" s="14" t="s">
        <v>545</v>
      </c>
      <c r="E141" s="15">
        <v>9060</v>
      </c>
      <c r="F141" s="14" t="s">
        <v>546</v>
      </c>
      <c r="G141" s="14" t="s">
        <v>6</v>
      </c>
      <c r="H141" s="14" t="s">
        <v>547</v>
      </c>
      <c r="I141" s="14" t="s">
        <v>8</v>
      </c>
      <c r="J141" s="15" t="s">
        <v>24</v>
      </c>
      <c r="K141" s="16" t="s">
        <v>12</v>
      </c>
      <c r="L141" s="16" t="s">
        <v>11</v>
      </c>
      <c r="M141" s="16" t="s">
        <v>12</v>
      </c>
      <c r="N141" s="17" t="s">
        <v>13</v>
      </c>
      <c r="O141" s="16" t="s">
        <v>548</v>
      </c>
      <c r="P141" s="16" t="s">
        <v>12</v>
      </c>
      <c r="Q141" s="19">
        <v>8</v>
      </c>
      <c r="R141" s="19">
        <v>7.25</v>
      </c>
      <c r="S141" s="19">
        <v>8.25</v>
      </c>
      <c r="T141" s="19"/>
      <c r="U141" s="19">
        <f aca="true" t="shared" si="6" ref="U141:U152">SUM(Q141:T141)</f>
        <v>23.5</v>
      </c>
      <c r="V141" s="20">
        <f aca="true" t="shared" si="7" ref="V141:V152">U141/3</f>
        <v>7.833333333333333</v>
      </c>
      <c r="W141" s="13"/>
      <c r="X141" s="17"/>
      <c r="Y141" s="21"/>
      <c r="Z141" s="22"/>
    </row>
    <row r="142" spans="2:26" ht="19.5" customHeight="1">
      <c r="B142" s="23">
        <v>2</v>
      </c>
      <c r="C142" s="24">
        <v>121</v>
      </c>
      <c r="D142" s="25" t="s">
        <v>549</v>
      </c>
      <c r="E142" s="26">
        <v>9061</v>
      </c>
      <c r="F142" s="25" t="s">
        <v>550</v>
      </c>
      <c r="G142" s="25" t="s">
        <v>6</v>
      </c>
      <c r="H142" s="25" t="s">
        <v>551</v>
      </c>
      <c r="I142" s="25" t="s">
        <v>8</v>
      </c>
      <c r="J142" s="26" t="s">
        <v>24</v>
      </c>
      <c r="K142" s="27" t="s">
        <v>552</v>
      </c>
      <c r="L142" s="27" t="s">
        <v>11</v>
      </c>
      <c r="M142" s="27" t="s">
        <v>12</v>
      </c>
      <c r="N142" s="28" t="s">
        <v>13</v>
      </c>
      <c r="O142" s="27" t="s">
        <v>553</v>
      </c>
      <c r="P142" s="27" t="s">
        <v>552</v>
      </c>
      <c r="Q142" s="29">
        <v>8.2</v>
      </c>
      <c r="R142" s="29">
        <v>8.5</v>
      </c>
      <c r="S142" s="29">
        <v>8.5</v>
      </c>
      <c r="T142" s="29"/>
      <c r="U142" s="29">
        <f t="shared" si="6"/>
        <v>25.2</v>
      </c>
      <c r="V142" s="30">
        <f t="shared" si="7"/>
        <v>8.4</v>
      </c>
      <c r="W142" s="24"/>
      <c r="X142" s="28"/>
      <c r="Y142" s="31"/>
      <c r="Z142" s="32"/>
    </row>
    <row r="143" spans="2:26" ht="19.5" customHeight="1">
      <c r="B143" s="23">
        <v>3</v>
      </c>
      <c r="C143" s="24">
        <v>80</v>
      </c>
      <c r="D143" s="25" t="s">
        <v>554</v>
      </c>
      <c r="E143" s="26">
        <v>9062</v>
      </c>
      <c r="F143" s="25" t="s">
        <v>555</v>
      </c>
      <c r="G143" s="25" t="s">
        <v>6</v>
      </c>
      <c r="H143" s="25" t="s">
        <v>556</v>
      </c>
      <c r="I143" s="25" t="s">
        <v>8</v>
      </c>
      <c r="J143" s="26" t="s">
        <v>24</v>
      </c>
      <c r="K143" s="27" t="s">
        <v>557</v>
      </c>
      <c r="L143" s="27" t="s">
        <v>26</v>
      </c>
      <c r="M143" s="27" t="s">
        <v>27</v>
      </c>
      <c r="N143" s="28" t="s">
        <v>13</v>
      </c>
      <c r="O143" s="27" t="s">
        <v>558</v>
      </c>
      <c r="P143" s="27" t="s">
        <v>557</v>
      </c>
      <c r="Q143" s="39">
        <v>8.8</v>
      </c>
      <c r="R143" s="39">
        <v>8.75</v>
      </c>
      <c r="S143" s="39">
        <v>8.5</v>
      </c>
      <c r="T143" s="39"/>
      <c r="U143" s="29">
        <f t="shared" si="6"/>
        <v>26.05</v>
      </c>
      <c r="V143" s="30">
        <f t="shared" si="7"/>
        <v>8.683333333333334</v>
      </c>
      <c r="W143" s="24"/>
      <c r="X143" s="28"/>
      <c r="Y143" s="31"/>
      <c r="Z143" s="32"/>
    </row>
    <row r="144" spans="2:26" ht="19.5" customHeight="1">
      <c r="B144" s="23">
        <v>4</v>
      </c>
      <c r="C144" s="24">
        <v>53</v>
      </c>
      <c r="D144" s="25" t="s">
        <v>559</v>
      </c>
      <c r="E144" s="26">
        <v>9063</v>
      </c>
      <c r="F144" s="25" t="s">
        <v>560</v>
      </c>
      <c r="G144" s="25" t="s">
        <v>6</v>
      </c>
      <c r="H144" s="25" t="s">
        <v>561</v>
      </c>
      <c r="I144" s="25" t="s">
        <v>8</v>
      </c>
      <c r="J144" s="26" t="s">
        <v>24</v>
      </c>
      <c r="K144" s="27" t="s">
        <v>562</v>
      </c>
      <c r="L144" s="27" t="s">
        <v>138</v>
      </c>
      <c r="M144" s="27" t="s">
        <v>139</v>
      </c>
      <c r="N144" s="28" t="s">
        <v>13</v>
      </c>
      <c r="O144" s="27" t="s">
        <v>563</v>
      </c>
      <c r="P144" s="27" t="s">
        <v>562</v>
      </c>
      <c r="Q144" s="29">
        <v>9.2</v>
      </c>
      <c r="R144" s="29">
        <v>9</v>
      </c>
      <c r="S144" s="29">
        <v>8.25</v>
      </c>
      <c r="T144" s="29"/>
      <c r="U144" s="29">
        <f t="shared" si="6"/>
        <v>26.45</v>
      </c>
      <c r="V144" s="30">
        <f t="shared" si="7"/>
        <v>8.816666666666666</v>
      </c>
      <c r="W144" s="24"/>
      <c r="X144" s="28"/>
      <c r="Y144" s="31"/>
      <c r="Z144" s="32"/>
    </row>
    <row r="145" spans="2:26" ht="19.5" customHeight="1">
      <c r="B145" s="23">
        <v>5</v>
      </c>
      <c r="C145" s="24">
        <v>75</v>
      </c>
      <c r="D145" s="25" t="s">
        <v>564</v>
      </c>
      <c r="E145" s="26">
        <v>9064</v>
      </c>
      <c r="F145" s="25" t="s">
        <v>565</v>
      </c>
      <c r="G145" s="25" t="s">
        <v>6</v>
      </c>
      <c r="H145" s="25" t="s">
        <v>566</v>
      </c>
      <c r="I145" s="25" t="s">
        <v>8</v>
      </c>
      <c r="J145" s="26" t="s">
        <v>9</v>
      </c>
      <c r="K145" s="27" t="s">
        <v>567</v>
      </c>
      <c r="L145" s="27" t="s">
        <v>33</v>
      </c>
      <c r="M145" s="27" t="s">
        <v>34</v>
      </c>
      <c r="N145" s="28" t="s">
        <v>13</v>
      </c>
      <c r="O145" s="27" t="s">
        <v>568</v>
      </c>
      <c r="P145" s="27" t="s">
        <v>569</v>
      </c>
      <c r="Q145" s="39">
        <v>9.2</v>
      </c>
      <c r="R145" s="39">
        <v>8.5</v>
      </c>
      <c r="S145" s="39">
        <v>8.5</v>
      </c>
      <c r="T145" s="39"/>
      <c r="U145" s="29">
        <f t="shared" si="6"/>
        <v>26.2</v>
      </c>
      <c r="V145" s="30">
        <f t="shared" si="7"/>
        <v>8.733333333333333</v>
      </c>
      <c r="W145" s="24"/>
      <c r="X145" s="28"/>
      <c r="Y145" s="31"/>
      <c r="Z145" s="32"/>
    </row>
    <row r="146" spans="2:26" ht="19.5" customHeight="1">
      <c r="B146" s="23">
        <v>6</v>
      </c>
      <c r="C146" s="24">
        <v>23</v>
      </c>
      <c r="D146" s="25" t="s">
        <v>570</v>
      </c>
      <c r="E146" s="26">
        <v>9065</v>
      </c>
      <c r="F146" s="25" t="s">
        <v>571</v>
      </c>
      <c r="G146" s="25" t="s">
        <v>6</v>
      </c>
      <c r="H146" s="81" t="s">
        <v>572</v>
      </c>
      <c r="I146" s="25" t="s">
        <v>8</v>
      </c>
      <c r="J146" s="26" t="s">
        <v>24</v>
      </c>
      <c r="K146" s="27" t="s">
        <v>476</v>
      </c>
      <c r="L146" s="27" t="s">
        <v>86</v>
      </c>
      <c r="M146" s="27" t="s">
        <v>87</v>
      </c>
      <c r="N146" s="28" t="s">
        <v>13</v>
      </c>
      <c r="O146" s="27" t="s">
        <v>573</v>
      </c>
      <c r="P146" s="27" t="s">
        <v>476</v>
      </c>
      <c r="Q146" s="29">
        <v>9.2</v>
      </c>
      <c r="R146" s="29">
        <v>9.25</v>
      </c>
      <c r="S146" s="29">
        <v>8.75</v>
      </c>
      <c r="T146" s="29"/>
      <c r="U146" s="29">
        <f t="shared" si="6"/>
        <v>27.2</v>
      </c>
      <c r="V146" s="30">
        <f t="shared" si="7"/>
        <v>9.066666666666666</v>
      </c>
      <c r="W146" s="24"/>
      <c r="X146" s="28"/>
      <c r="Y146" s="31"/>
      <c r="Z146" s="32"/>
    </row>
    <row r="147" spans="2:26" ht="19.5" customHeight="1">
      <c r="B147" s="23">
        <v>7</v>
      </c>
      <c r="C147" s="24">
        <v>88</v>
      </c>
      <c r="D147" s="25" t="s">
        <v>574</v>
      </c>
      <c r="E147" s="26">
        <v>9066</v>
      </c>
      <c r="F147" s="25" t="s">
        <v>575</v>
      </c>
      <c r="G147" s="25" t="s">
        <v>52</v>
      </c>
      <c r="H147" s="25" t="s">
        <v>576</v>
      </c>
      <c r="I147" s="25" t="s">
        <v>8</v>
      </c>
      <c r="J147" s="26" t="s">
        <v>9</v>
      </c>
      <c r="K147" s="27" t="s">
        <v>221</v>
      </c>
      <c r="L147" s="27" t="s">
        <v>150</v>
      </c>
      <c r="M147" s="27" t="s">
        <v>149</v>
      </c>
      <c r="N147" s="28" t="s">
        <v>110</v>
      </c>
      <c r="O147" s="27" t="s">
        <v>577</v>
      </c>
      <c r="P147" s="27" t="s">
        <v>221</v>
      </c>
      <c r="Q147" s="29">
        <v>9.4</v>
      </c>
      <c r="R147" s="29">
        <v>8.75</v>
      </c>
      <c r="S147" s="29">
        <v>7.75</v>
      </c>
      <c r="T147" s="29"/>
      <c r="U147" s="29">
        <f t="shared" si="6"/>
        <v>25.9</v>
      </c>
      <c r="V147" s="30">
        <f t="shared" si="7"/>
        <v>8.633333333333333</v>
      </c>
      <c r="W147" s="24"/>
      <c r="X147" s="28"/>
      <c r="Y147" s="31"/>
      <c r="Z147" s="32"/>
    </row>
    <row r="148" spans="2:26" ht="19.5" customHeight="1">
      <c r="B148" s="23">
        <v>8</v>
      </c>
      <c r="C148" s="24">
        <v>74</v>
      </c>
      <c r="D148" s="25" t="s">
        <v>578</v>
      </c>
      <c r="E148" s="26">
        <v>9067</v>
      </c>
      <c r="F148" s="25" t="s">
        <v>579</v>
      </c>
      <c r="G148" s="25" t="s">
        <v>6</v>
      </c>
      <c r="H148" s="25" t="s">
        <v>580</v>
      </c>
      <c r="I148" s="25" t="s">
        <v>8</v>
      </c>
      <c r="J148" s="26" t="s">
        <v>9</v>
      </c>
      <c r="K148" s="27" t="s">
        <v>66</v>
      </c>
      <c r="L148" s="27" t="s">
        <v>67</v>
      </c>
      <c r="M148" s="27" t="s">
        <v>66</v>
      </c>
      <c r="N148" s="28" t="s">
        <v>13</v>
      </c>
      <c r="O148" s="27" t="s">
        <v>581</v>
      </c>
      <c r="P148" s="27" t="s">
        <v>66</v>
      </c>
      <c r="Q148" s="39">
        <v>9.2</v>
      </c>
      <c r="R148" s="39">
        <v>9</v>
      </c>
      <c r="S148" s="39">
        <v>8</v>
      </c>
      <c r="T148" s="39"/>
      <c r="U148" s="29">
        <f t="shared" si="6"/>
        <v>26.2</v>
      </c>
      <c r="V148" s="30">
        <f t="shared" si="7"/>
        <v>8.733333333333333</v>
      </c>
      <c r="W148" s="24"/>
      <c r="X148" s="28"/>
      <c r="Y148" s="31"/>
      <c r="Z148" s="32"/>
    </row>
    <row r="149" spans="2:26" ht="19.5" customHeight="1">
      <c r="B149" s="23">
        <v>9</v>
      </c>
      <c r="C149" s="24">
        <v>76</v>
      </c>
      <c r="D149" s="25" t="s">
        <v>582</v>
      </c>
      <c r="E149" s="26">
        <v>9068</v>
      </c>
      <c r="F149" s="25" t="s">
        <v>583</v>
      </c>
      <c r="G149" s="25" t="s">
        <v>6</v>
      </c>
      <c r="H149" s="25" t="s">
        <v>584</v>
      </c>
      <c r="I149" s="25" t="s">
        <v>8</v>
      </c>
      <c r="J149" s="26" t="s">
        <v>9</v>
      </c>
      <c r="K149" s="27" t="s">
        <v>585</v>
      </c>
      <c r="L149" s="27" t="s">
        <v>67</v>
      </c>
      <c r="M149" s="27" t="s">
        <v>66</v>
      </c>
      <c r="N149" s="28" t="s">
        <v>13</v>
      </c>
      <c r="O149" s="27" t="s">
        <v>586</v>
      </c>
      <c r="P149" s="27" t="s">
        <v>585</v>
      </c>
      <c r="Q149" s="39">
        <v>9.2</v>
      </c>
      <c r="R149" s="39">
        <v>8.75</v>
      </c>
      <c r="S149" s="39">
        <v>8.25</v>
      </c>
      <c r="T149" s="39"/>
      <c r="U149" s="29">
        <f t="shared" si="6"/>
        <v>26.2</v>
      </c>
      <c r="V149" s="30">
        <f t="shared" si="7"/>
        <v>8.733333333333333</v>
      </c>
      <c r="W149" s="24"/>
      <c r="X149" s="28"/>
      <c r="Y149" s="31"/>
      <c r="Z149" s="32"/>
    </row>
    <row r="150" spans="2:26" ht="19.5" customHeight="1">
      <c r="B150" s="23">
        <v>10</v>
      </c>
      <c r="C150" s="24">
        <v>85</v>
      </c>
      <c r="D150" s="25" t="s">
        <v>587</v>
      </c>
      <c r="E150" s="26">
        <v>9069</v>
      </c>
      <c r="F150" s="25" t="s">
        <v>588</v>
      </c>
      <c r="G150" s="25" t="s">
        <v>6</v>
      </c>
      <c r="H150" s="25" t="s">
        <v>589</v>
      </c>
      <c r="I150" s="25" t="s">
        <v>8</v>
      </c>
      <c r="J150" s="26" t="s">
        <v>24</v>
      </c>
      <c r="K150" s="27" t="s">
        <v>360</v>
      </c>
      <c r="L150" s="27" t="s">
        <v>262</v>
      </c>
      <c r="M150" s="27" t="s">
        <v>263</v>
      </c>
      <c r="N150" s="28" t="s">
        <v>13</v>
      </c>
      <c r="O150" s="27" t="s">
        <v>590</v>
      </c>
      <c r="P150" s="27" t="s">
        <v>360</v>
      </c>
      <c r="Q150" s="29">
        <v>9</v>
      </c>
      <c r="R150" s="29">
        <v>9</v>
      </c>
      <c r="S150" s="29">
        <v>8</v>
      </c>
      <c r="T150" s="29"/>
      <c r="U150" s="29">
        <f t="shared" si="6"/>
        <v>26</v>
      </c>
      <c r="V150" s="30">
        <f t="shared" si="7"/>
        <v>8.666666666666666</v>
      </c>
      <c r="W150" s="28"/>
      <c r="X150" s="28"/>
      <c r="Y150" s="31"/>
      <c r="Z150" s="32"/>
    </row>
    <row r="151" spans="2:53" ht="19.5" customHeight="1">
      <c r="B151" s="23">
        <v>11</v>
      </c>
      <c r="C151" s="24">
        <v>180</v>
      </c>
      <c r="D151" s="25" t="s">
        <v>591</v>
      </c>
      <c r="E151" s="26">
        <v>9071</v>
      </c>
      <c r="F151" s="25" t="s">
        <v>592</v>
      </c>
      <c r="G151" s="25" t="s">
        <v>6</v>
      </c>
      <c r="H151" s="25" t="s">
        <v>593</v>
      </c>
      <c r="I151" s="25" t="s">
        <v>8</v>
      </c>
      <c r="J151" s="26" t="s">
        <v>9</v>
      </c>
      <c r="K151" s="27" t="s">
        <v>594</v>
      </c>
      <c r="L151" s="27" t="s">
        <v>33</v>
      </c>
      <c r="M151" s="27" t="s">
        <v>34</v>
      </c>
      <c r="N151" s="28" t="s">
        <v>13</v>
      </c>
      <c r="O151" s="27" t="s">
        <v>595</v>
      </c>
      <c r="P151" s="27" t="s">
        <v>10</v>
      </c>
      <c r="Q151" s="29">
        <v>9</v>
      </c>
      <c r="R151" s="29">
        <v>7.5</v>
      </c>
      <c r="S151" s="29">
        <v>7.5</v>
      </c>
      <c r="T151" s="29"/>
      <c r="U151" s="29">
        <f t="shared" si="6"/>
        <v>24</v>
      </c>
      <c r="V151" s="30">
        <f t="shared" si="7"/>
        <v>8</v>
      </c>
      <c r="W151" s="24"/>
      <c r="X151" s="28"/>
      <c r="Y151" s="31"/>
      <c r="Z151" s="32"/>
      <c r="AF151" s="166">
        <v>9073</v>
      </c>
      <c r="AG151" s="164" t="s">
        <v>600</v>
      </c>
      <c r="AH151" s="25" t="s">
        <v>6</v>
      </c>
      <c r="AI151" s="25" t="s">
        <v>601</v>
      </c>
      <c r="AJ151" s="25" t="s">
        <v>8</v>
      </c>
      <c r="AK151" s="26" t="s">
        <v>9</v>
      </c>
      <c r="AL151" s="27" t="s">
        <v>39</v>
      </c>
      <c r="AM151" s="27" t="s">
        <v>26</v>
      </c>
      <c r="AN151" s="27" t="s">
        <v>27</v>
      </c>
      <c r="AO151" s="28" t="s">
        <v>13</v>
      </c>
      <c r="AP151" s="27" t="s">
        <v>602</v>
      </c>
      <c r="AQ151" s="27" t="s">
        <v>39</v>
      </c>
      <c r="AR151" s="39">
        <v>9.2</v>
      </c>
      <c r="AS151" s="39">
        <v>8</v>
      </c>
      <c r="AT151" s="39">
        <v>8.75</v>
      </c>
      <c r="AU151" s="39"/>
      <c r="AV151" s="29">
        <f>SUM(AR151:AU151)</f>
        <v>25.95</v>
      </c>
      <c r="AW151" s="30">
        <f>AV151/3</f>
        <v>8.65</v>
      </c>
      <c r="AX151" s="24"/>
      <c r="AY151" s="28"/>
      <c r="AZ151" s="31"/>
      <c r="BA151" s="32"/>
    </row>
    <row r="152" spans="2:26" ht="19.5" customHeight="1">
      <c r="B152" s="23">
        <v>12</v>
      </c>
      <c r="C152" s="24">
        <v>51</v>
      </c>
      <c r="D152" s="25" t="s">
        <v>596</v>
      </c>
      <c r="E152" s="26">
        <v>9072</v>
      </c>
      <c r="F152" s="25" t="s">
        <v>2163</v>
      </c>
      <c r="G152" s="25" t="s">
        <v>370</v>
      </c>
      <c r="H152" s="25" t="s">
        <v>597</v>
      </c>
      <c r="I152" s="25" t="s">
        <v>8</v>
      </c>
      <c r="J152" s="26" t="s">
        <v>9</v>
      </c>
      <c r="K152" s="27" t="s">
        <v>73</v>
      </c>
      <c r="L152" s="27" t="s">
        <v>72</v>
      </c>
      <c r="M152" s="27" t="s">
        <v>73</v>
      </c>
      <c r="N152" s="28" t="s">
        <v>13</v>
      </c>
      <c r="O152" s="27" t="s">
        <v>598</v>
      </c>
      <c r="P152" s="27" t="s">
        <v>73</v>
      </c>
      <c r="Q152" s="29">
        <v>9</v>
      </c>
      <c r="R152" s="29">
        <v>8.75</v>
      </c>
      <c r="S152" s="29">
        <v>8.75</v>
      </c>
      <c r="T152" s="29"/>
      <c r="U152" s="29">
        <f t="shared" si="6"/>
        <v>26.5</v>
      </c>
      <c r="V152" s="30">
        <f t="shared" si="7"/>
        <v>8.833333333333334</v>
      </c>
      <c r="W152" s="24"/>
      <c r="X152" s="28"/>
      <c r="Y152" s="31"/>
      <c r="Z152" s="32"/>
    </row>
    <row r="153" spans="2:26" ht="19.5" customHeight="1">
      <c r="B153" s="167">
        <v>13</v>
      </c>
      <c r="C153" s="163">
        <v>87</v>
      </c>
      <c r="D153" s="164" t="s">
        <v>599</v>
      </c>
      <c r="E153" s="26">
        <v>9074</v>
      </c>
      <c r="F153" s="25" t="s">
        <v>604</v>
      </c>
      <c r="G153" s="25" t="s">
        <v>6</v>
      </c>
      <c r="H153" s="25" t="s">
        <v>605</v>
      </c>
      <c r="I153" s="25" t="s">
        <v>8</v>
      </c>
      <c r="J153" s="26" t="s">
        <v>9</v>
      </c>
      <c r="K153" s="27" t="s">
        <v>606</v>
      </c>
      <c r="L153" s="27" t="s">
        <v>607</v>
      </c>
      <c r="M153" s="27" t="s">
        <v>606</v>
      </c>
      <c r="N153" s="28" t="s">
        <v>13</v>
      </c>
      <c r="O153" s="27" t="s">
        <v>42</v>
      </c>
      <c r="P153" s="27" t="s">
        <v>606</v>
      </c>
      <c r="Q153" s="39">
        <v>9</v>
      </c>
      <c r="R153" s="39">
        <v>8.75</v>
      </c>
      <c r="S153" s="39">
        <v>8.25</v>
      </c>
      <c r="T153" s="39"/>
      <c r="U153" s="29">
        <f aca="true" t="shared" si="8" ref="U153:U170">SUM(Q153:T153)</f>
        <v>26</v>
      </c>
      <c r="V153" s="30">
        <f aca="true" t="shared" si="9" ref="V153:V170">U153/3</f>
        <v>8.666666666666666</v>
      </c>
      <c r="W153" s="24"/>
      <c r="X153" s="28"/>
      <c r="Y153" s="31"/>
      <c r="Z153" s="32"/>
    </row>
    <row r="154" spans="2:26" ht="19.5" customHeight="1">
      <c r="B154" s="23">
        <v>14</v>
      </c>
      <c r="C154" s="24">
        <v>84</v>
      </c>
      <c r="D154" s="25" t="s">
        <v>603</v>
      </c>
      <c r="E154" s="26">
        <v>9075</v>
      </c>
      <c r="F154" s="25" t="s">
        <v>609</v>
      </c>
      <c r="G154" s="25" t="s">
        <v>52</v>
      </c>
      <c r="H154" s="25" t="s">
        <v>610</v>
      </c>
      <c r="I154" s="63" t="s">
        <v>8</v>
      </c>
      <c r="J154" s="64" t="s">
        <v>9</v>
      </c>
      <c r="K154" s="65" t="s">
        <v>172</v>
      </c>
      <c r="L154" s="65" t="s">
        <v>611</v>
      </c>
      <c r="M154" s="65" t="s">
        <v>174</v>
      </c>
      <c r="N154" s="28" t="s">
        <v>13</v>
      </c>
      <c r="O154" s="65" t="s">
        <v>612</v>
      </c>
      <c r="P154" s="65" t="s">
        <v>172</v>
      </c>
      <c r="Q154" s="39">
        <v>9</v>
      </c>
      <c r="R154" s="39">
        <v>6</v>
      </c>
      <c r="S154" s="39">
        <v>8.75</v>
      </c>
      <c r="T154" s="39"/>
      <c r="U154" s="29">
        <f t="shared" si="8"/>
        <v>23.75</v>
      </c>
      <c r="V154" s="30">
        <f t="shared" si="9"/>
        <v>7.916666666666667</v>
      </c>
      <c r="W154" s="24"/>
      <c r="X154" s="28"/>
      <c r="Y154" s="31"/>
      <c r="Z154" s="32"/>
    </row>
    <row r="155" spans="2:26" ht="19.5" customHeight="1">
      <c r="B155" s="23">
        <v>15</v>
      </c>
      <c r="C155" s="24">
        <v>196</v>
      </c>
      <c r="D155" s="25" t="s">
        <v>608</v>
      </c>
      <c r="E155" s="26">
        <v>9077</v>
      </c>
      <c r="F155" s="25" t="s">
        <v>614</v>
      </c>
      <c r="G155" s="25" t="s">
        <v>6</v>
      </c>
      <c r="H155" s="25" t="s">
        <v>615</v>
      </c>
      <c r="I155" s="25" t="s">
        <v>8</v>
      </c>
      <c r="J155" s="26" t="s">
        <v>24</v>
      </c>
      <c r="K155" s="27" t="s">
        <v>56</v>
      </c>
      <c r="L155" s="27" t="s">
        <v>55</v>
      </c>
      <c r="M155" s="27" t="s">
        <v>56</v>
      </c>
      <c r="N155" s="28" t="s">
        <v>13</v>
      </c>
      <c r="O155" s="27" t="s">
        <v>616</v>
      </c>
      <c r="P155" s="27" t="s">
        <v>56</v>
      </c>
      <c r="Q155" s="29">
        <v>9</v>
      </c>
      <c r="R155" s="29">
        <v>7.5</v>
      </c>
      <c r="S155" s="29">
        <v>7</v>
      </c>
      <c r="T155" s="29"/>
      <c r="U155" s="29">
        <f t="shared" si="8"/>
        <v>23.5</v>
      </c>
      <c r="V155" s="30">
        <f t="shared" si="9"/>
        <v>7.833333333333333</v>
      </c>
      <c r="W155" s="24"/>
      <c r="X155" s="28"/>
      <c r="Y155" s="31"/>
      <c r="Z155" s="32"/>
    </row>
    <row r="156" spans="2:26" ht="19.5" customHeight="1">
      <c r="B156" s="23">
        <v>16</v>
      </c>
      <c r="C156" s="24">
        <v>209</v>
      </c>
      <c r="D156" s="25" t="s">
        <v>613</v>
      </c>
      <c r="E156" s="26">
        <v>9078</v>
      </c>
      <c r="F156" s="25" t="s">
        <v>618</v>
      </c>
      <c r="G156" s="25" t="s">
        <v>6</v>
      </c>
      <c r="H156" s="25" t="s">
        <v>619</v>
      </c>
      <c r="I156" s="25" t="s">
        <v>8</v>
      </c>
      <c r="J156" s="26" t="s">
        <v>24</v>
      </c>
      <c r="K156" s="27" t="s">
        <v>388</v>
      </c>
      <c r="L156" s="27" t="s">
        <v>67</v>
      </c>
      <c r="M156" s="27" t="s">
        <v>66</v>
      </c>
      <c r="N156" s="28" t="s">
        <v>13</v>
      </c>
      <c r="O156" s="27" t="s">
        <v>620</v>
      </c>
      <c r="P156" s="27" t="s">
        <v>388</v>
      </c>
      <c r="Q156" s="29">
        <v>9.2</v>
      </c>
      <c r="R156" s="29">
        <v>9</v>
      </c>
      <c r="S156" s="29">
        <v>8.25</v>
      </c>
      <c r="T156" s="29"/>
      <c r="U156" s="29">
        <f t="shared" si="8"/>
        <v>26.45</v>
      </c>
      <c r="V156" s="30">
        <f t="shared" si="9"/>
        <v>8.816666666666666</v>
      </c>
      <c r="W156" s="24"/>
      <c r="X156" s="28"/>
      <c r="Y156" s="31"/>
      <c r="Z156" s="32"/>
    </row>
    <row r="157" spans="2:26" ht="19.5" customHeight="1">
      <c r="B157" s="23">
        <v>17</v>
      </c>
      <c r="C157" s="24">
        <v>52</v>
      </c>
      <c r="D157" s="25" t="s">
        <v>617</v>
      </c>
      <c r="E157" s="26">
        <v>9079</v>
      </c>
      <c r="F157" s="25" t="s">
        <v>622</v>
      </c>
      <c r="G157" s="25" t="s">
        <v>6</v>
      </c>
      <c r="H157" s="25" t="s">
        <v>623</v>
      </c>
      <c r="I157" s="25" t="s">
        <v>8</v>
      </c>
      <c r="J157" s="26" t="s">
        <v>24</v>
      </c>
      <c r="K157" s="82" t="s">
        <v>360</v>
      </c>
      <c r="L157" s="82" t="s">
        <v>40</v>
      </c>
      <c r="M157" s="82" t="s">
        <v>41</v>
      </c>
      <c r="N157" s="28" t="s">
        <v>13</v>
      </c>
      <c r="O157" s="82" t="s">
        <v>624</v>
      </c>
      <c r="P157" s="82" t="s">
        <v>360</v>
      </c>
      <c r="Q157" s="29">
        <v>9.2</v>
      </c>
      <c r="R157" s="29">
        <v>7.5</v>
      </c>
      <c r="S157" s="29">
        <v>8.5</v>
      </c>
      <c r="T157" s="29"/>
      <c r="U157" s="29">
        <f t="shared" si="8"/>
        <v>25.2</v>
      </c>
      <c r="V157" s="30">
        <f t="shared" si="9"/>
        <v>8.4</v>
      </c>
      <c r="W157" s="24"/>
      <c r="X157" s="28"/>
      <c r="Y157" s="31"/>
      <c r="Z157" s="32"/>
    </row>
    <row r="158" spans="2:26" ht="19.5" customHeight="1">
      <c r="B158" s="23">
        <v>18</v>
      </c>
      <c r="C158" s="24">
        <v>122</v>
      </c>
      <c r="D158" s="25" t="s">
        <v>621</v>
      </c>
      <c r="E158" s="26">
        <v>9081</v>
      </c>
      <c r="F158" s="25" t="s">
        <v>626</v>
      </c>
      <c r="G158" s="25" t="s">
        <v>6</v>
      </c>
      <c r="H158" s="25" t="s">
        <v>627</v>
      </c>
      <c r="I158" s="25" t="s">
        <v>8</v>
      </c>
      <c r="J158" s="26" t="s">
        <v>9</v>
      </c>
      <c r="K158" s="27" t="s">
        <v>12</v>
      </c>
      <c r="L158" s="27" t="s">
        <v>11</v>
      </c>
      <c r="M158" s="27" t="s">
        <v>12</v>
      </c>
      <c r="N158" s="28" t="s">
        <v>13</v>
      </c>
      <c r="O158" s="27" t="s">
        <v>628</v>
      </c>
      <c r="P158" s="27" t="s">
        <v>12</v>
      </c>
      <c r="Q158" s="29">
        <v>8</v>
      </c>
      <c r="R158" s="29">
        <v>7.25</v>
      </c>
      <c r="S158" s="29">
        <v>8.5</v>
      </c>
      <c r="T158" s="29"/>
      <c r="U158" s="29">
        <f t="shared" si="8"/>
        <v>23.75</v>
      </c>
      <c r="V158" s="30">
        <f t="shared" si="9"/>
        <v>7.916666666666667</v>
      </c>
      <c r="W158" s="24"/>
      <c r="X158" s="28"/>
      <c r="Y158" s="31"/>
      <c r="Z158" s="32"/>
    </row>
    <row r="159" spans="2:26" ht="19.5" customHeight="1">
      <c r="B159" s="23">
        <v>19</v>
      </c>
      <c r="C159" s="24">
        <v>197</v>
      </c>
      <c r="D159" s="25" t="s">
        <v>625</v>
      </c>
      <c r="E159" s="26">
        <v>9083</v>
      </c>
      <c r="F159" s="25" t="s">
        <v>630</v>
      </c>
      <c r="G159" s="25" t="s">
        <v>480</v>
      </c>
      <c r="H159" s="25" t="s">
        <v>103</v>
      </c>
      <c r="I159" s="25" t="s">
        <v>8</v>
      </c>
      <c r="J159" s="26" t="s">
        <v>24</v>
      </c>
      <c r="K159" s="27" t="s">
        <v>606</v>
      </c>
      <c r="L159" s="27" t="s">
        <v>607</v>
      </c>
      <c r="M159" s="27" t="s">
        <v>606</v>
      </c>
      <c r="N159" s="28" t="s">
        <v>13</v>
      </c>
      <c r="O159" s="27" t="s">
        <v>631</v>
      </c>
      <c r="P159" s="27" t="s">
        <v>606</v>
      </c>
      <c r="Q159" s="29">
        <v>9.2</v>
      </c>
      <c r="R159" s="29">
        <v>9</v>
      </c>
      <c r="S159" s="29">
        <v>8</v>
      </c>
      <c r="T159" s="29"/>
      <c r="U159" s="29">
        <f t="shared" si="8"/>
        <v>26.2</v>
      </c>
      <c r="V159" s="30">
        <f t="shared" si="9"/>
        <v>8.733333333333333</v>
      </c>
      <c r="W159" s="24"/>
      <c r="X159" s="28"/>
      <c r="Y159" s="31"/>
      <c r="Z159" s="32"/>
    </row>
    <row r="160" spans="2:26" ht="19.5" customHeight="1">
      <c r="B160" s="23">
        <v>20</v>
      </c>
      <c r="C160" s="24">
        <v>72</v>
      </c>
      <c r="D160" s="25" t="s">
        <v>629</v>
      </c>
      <c r="E160" s="26">
        <v>9084</v>
      </c>
      <c r="F160" s="24" t="s">
        <v>633</v>
      </c>
      <c r="G160" s="24" t="s">
        <v>6</v>
      </c>
      <c r="H160" s="24" t="s">
        <v>634</v>
      </c>
      <c r="I160" s="24" t="s">
        <v>8</v>
      </c>
      <c r="J160" s="34" t="s">
        <v>24</v>
      </c>
      <c r="K160" s="28" t="s">
        <v>635</v>
      </c>
      <c r="L160" s="28" t="s">
        <v>26</v>
      </c>
      <c r="M160" s="28" t="s">
        <v>27</v>
      </c>
      <c r="N160" s="28" t="s">
        <v>13</v>
      </c>
      <c r="O160" s="28" t="s">
        <v>636</v>
      </c>
      <c r="P160" s="28" t="s">
        <v>256</v>
      </c>
      <c r="Q160" s="29">
        <v>9.2</v>
      </c>
      <c r="R160" s="29">
        <v>8</v>
      </c>
      <c r="S160" s="29">
        <v>9</v>
      </c>
      <c r="T160" s="29"/>
      <c r="U160" s="29">
        <f t="shared" si="8"/>
        <v>26.2</v>
      </c>
      <c r="V160" s="30">
        <f t="shared" si="9"/>
        <v>8.733333333333333</v>
      </c>
      <c r="W160" s="24"/>
      <c r="X160" s="28"/>
      <c r="Y160" s="31"/>
      <c r="Z160" s="32"/>
    </row>
    <row r="161" spans="2:26" ht="19.5" customHeight="1">
      <c r="B161" s="23">
        <v>21</v>
      </c>
      <c r="C161" s="24">
        <v>73</v>
      </c>
      <c r="D161" s="24" t="s">
        <v>632</v>
      </c>
      <c r="E161" s="26">
        <v>9085</v>
      </c>
      <c r="F161" s="25" t="s">
        <v>638</v>
      </c>
      <c r="G161" s="25" t="s">
        <v>6</v>
      </c>
      <c r="H161" s="25" t="s">
        <v>639</v>
      </c>
      <c r="I161" s="25" t="s">
        <v>8</v>
      </c>
      <c r="J161" s="26" t="s">
        <v>9</v>
      </c>
      <c r="K161" s="27" t="s">
        <v>640</v>
      </c>
      <c r="L161" s="27" t="s">
        <v>26</v>
      </c>
      <c r="M161" s="27" t="s">
        <v>27</v>
      </c>
      <c r="N161" s="28" t="s">
        <v>13</v>
      </c>
      <c r="O161" s="27" t="s">
        <v>525</v>
      </c>
      <c r="P161" s="27" t="s">
        <v>640</v>
      </c>
      <c r="Q161" s="39">
        <v>8.2</v>
      </c>
      <c r="R161" s="39">
        <v>9.5</v>
      </c>
      <c r="S161" s="39">
        <v>8.25</v>
      </c>
      <c r="T161" s="39"/>
      <c r="U161" s="29">
        <f t="shared" si="8"/>
        <v>25.95</v>
      </c>
      <c r="V161" s="30">
        <f t="shared" si="9"/>
        <v>8.65</v>
      </c>
      <c r="W161" s="24"/>
      <c r="X161" s="28"/>
      <c r="Y161" s="31"/>
      <c r="Z161" s="32"/>
    </row>
    <row r="162" spans="2:26" ht="19.5" customHeight="1">
      <c r="B162" s="23">
        <v>22</v>
      </c>
      <c r="C162" s="24">
        <v>86</v>
      </c>
      <c r="D162" s="25" t="s">
        <v>637</v>
      </c>
      <c r="E162" s="26">
        <v>9087</v>
      </c>
      <c r="F162" s="25" t="s">
        <v>642</v>
      </c>
      <c r="G162" s="25" t="s">
        <v>6</v>
      </c>
      <c r="H162" s="25" t="s">
        <v>643</v>
      </c>
      <c r="I162" s="25" t="s">
        <v>8</v>
      </c>
      <c r="J162" s="26" t="s">
        <v>9</v>
      </c>
      <c r="K162" s="27" t="s">
        <v>12</v>
      </c>
      <c r="L162" s="27" t="s">
        <v>11</v>
      </c>
      <c r="M162" s="27" t="s">
        <v>12</v>
      </c>
      <c r="N162" s="28" t="s">
        <v>13</v>
      </c>
      <c r="O162" s="27" t="s">
        <v>644</v>
      </c>
      <c r="P162" s="27" t="s">
        <v>12</v>
      </c>
      <c r="Q162" s="29">
        <v>8.4</v>
      </c>
      <c r="R162" s="29">
        <v>8.5</v>
      </c>
      <c r="S162" s="29">
        <v>9</v>
      </c>
      <c r="T162" s="29"/>
      <c r="U162" s="29">
        <f t="shared" si="8"/>
        <v>25.9</v>
      </c>
      <c r="V162" s="30">
        <f t="shared" si="9"/>
        <v>8.633333333333333</v>
      </c>
      <c r="W162" s="24"/>
      <c r="X162" s="28"/>
      <c r="Y162" s="31"/>
      <c r="Z162" s="32"/>
    </row>
    <row r="163" spans="2:26" ht="19.5" customHeight="1">
      <c r="B163" s="23">
        <v>23</v>
      </c>
      <c r="C163" s="24">
        <v>89</v>
      </c>
      <c r="D163" s="25" t="s">
        <v>641</v>
      </c>
      <c r="E163" s="26">
        <v>9088</v>
      </c>
      <c r="F163" s="25" t="s">
        <v>646</v>
      </c>
      <c r="G163" s="25" t="s">
        <v>6</v>
      </c>
      <c r="H163" s="25" t="s">
        <v>647</v>
      </c>
      <c r="I163" s="25" t="s">
        <v>8</v>
      </c>
      <c r="J163" s="26" t="s">
        <v>9</v>
      </c>
      <c r="K163" s="27" t="s">
        <v>648</v>
      </c>
      <c r="L163" s="27" t="s">
        <v>607</v>
      </c>
      <c r="M163" s="27" t="s">
        <v>606</v>
      </c>
      <c r="N163" s="28" t="s">
        <v>13</v>
      </c>
      <c r="O163" s="27" t="s">
        <v>649</v>
      </c>
      <c r="P163" s="27" t="s">
        <v>650</v>
      </c>
      <c r="Q163" s="29">
        <v>9.2</v>
      </c>
      <c r="R163" s="29">
        <v>8.25</v>
      </c>
      <c r="S163" s="29">
        <v>8.25</v>
      </c>
      <c r="T163" s="29"/>
      <c r="U163" s="29">
        <f t="shared" si="8"/>
        <v>25.7</v>
      </c>
      <c r="V163" s="30">
        <f t="shared" si="9"/>
        <v>8.566666666666666</v>
      </c>
      <c r="W163" s="24"/>
      <c r="X163" s="28"/>
      <c r="Y163" s="31"/>
      <c r="Z163" s="32"/>
    </row>
    <row r="164" spans="2:26" ht="19.5" customHeight="1">
      <c r="B164" s="23">
        <v>24</v>
      </c>
      <c r="C164" s="24">
        <v>96</v>
      </c>
      <c r="D164" s="25" t="s">
        <v>645</v>
      </c>
      <c r="E164" s="26">
        <v>9089</v>
      </c>
      <c r="F164" s="25" t="s">
        <v>652</v>
      </c>
      <c r="G164" s="25" t="s">
        <v>6</v>
      </c>
      <c r="H164" s="25" t="s">
        <v>653</v>
      </c>
      <c r="I164" s="25" t="s">
        <v>8</v>
      </c>
      <c r="J164" s="26" t="s">
        <v>24</v>
      </c>
      <c r="K164" s="27" t="s">
        <v>56</v>
      </c>
      <c r="L164" s="27" t="s">
        <v>55</v>
      </c>
      <c r="M164" s="27" t="s">
        <v>56</v>
      </c>
      <c r="N164" s="28" t="s">
        <v>13</v>
      </c>
      <c r="O164" s="27" t="s">
        <v>654</v>
      </c>
      <c r="P164" s="27" t="s">
        <v>56</v>
      </c>
      <c r="Q164" s="29">
        <v>6.8</v>
      </c>
      <c r="R164" s="29">
        <v>9</v>
      </c>
      <c r="S164" s="29">
        <v>7.75</v>
      </c>
      <c r="T164" s="29"/>
      <c r="U164" s="29">
        <f t="shared" si="8"/>
        <v>23.55</v>
      </c>
      <c r="V164" s="30">
        <f t="shared" si="9"/>
        <v>7.8500000000000005</v>
      </c>
      <c r="W164" s="24"/>
      <c r="X164" s="28"/>
      <c r="Y164" s="31"/>
      <c r="Z164" s="32"/>
    </row>
    <row r="165" spans="2:26" ht="19.5" customHeight="1">
      <c r="B165" s="23">
        <v>25</v>
      </c>
      <c r="C165" s="24">
        <v>208</v>
      </c>
      <c r="D165" s="25" t="s">
        <v>651</v>
      </c>
      <c r="E165" s="26">
        <v>9090</v>
      </c>
      <c r="F165" s="25" t="s">
        <v>656</v>
      </c>
      <c r="G165" s="25" t="s">
        <v>6</v>
      </c>
      <c r="H165" s="25" t="s">
        <v>657</v>
      </c>
      <c r="I165" s="25" t="s">
        <v>8</v>
      </c>
      <c r="J165" s="26" t="s">
        <v>9</v>
      </c>
      <c r="K165" s="27" t="s">
        <v>658</v>
      </c>
      <c r="L165" s="27" t="s">
        <v>33</v>
      </c>
      <c r="M165" s="27" t="s">
        <v>34</v>
      </c>
      <c r="N165" s="28" t="s">
        <v>13</v>
      </c>
      <c r="O165" s="27" t="s">
        <v>659</v>
      </c>
      <c r="P165" s="27" t="s">
        <v>658</v>
      </c>
      <c r="Q165" s="29">
        <v>8</v>
      </c>
      <c r="R165" s="29">
        <v>8</v>
      </c>
      <c r="S165" s="29">
        <v>8</v>
      </c>
      <c r="T165" s="29"/>
      <c r="U165" s="29">
        <f t="shared" si="8"/>
        <v>24</v>
      </c>
      <c r="V165" s="30">
        <f t="shared" si="9"/>
        <v>8</v>
      </c>
      <c r="W165" s="24"/>
      <c r="X165" s="28"/>
      <c r="Y165" s="31"/>
      <c r="Z165" s="32"/>
    </row>
    <row r="166" spans="2:26" ht="19.5" customHeight="1">
      <c r="B166" s="23">
        <v>26</v>
      </c>
      <c r="C166" s="24">
        <v>182</v>
      </c>
      <c r="D166" s="25" t="s">
        <v>655</v>
      </c>
      <c r="E166" s="26">
        <v>9091</v>
      </c>
      <c r="F166" s="25" t="s">
        <v>661</v>
      </c>
      <c r="G166" s="25" t="s">
        <v>6</v>
      </c>
      <c r="H166" s="40" t="s">
        <v>662</v>
      </c>
      <c r="I166" s="25" t="s">
        <v>8</v>
      </c>
      <c r="J166" s="26" t="s">
        <v>9</v>
      </c>
      <c r="K166" s="27" t="s">
        <v>66</v>
      </c>
      <c r="L166" s="27" t="s">
        <v>67</v>
      </c>
      <c r="M166" s="27" t="s">
        <v>66</v>
      </c>
      <c r="N166" s="28" t="s">
        <v>13</v>
      </c>
      <c r="O166" s="27" t="s">
        <v>663</v>
      </c>
      <c r="P166" s="27" t="s">
        <v>66</v>
      </c>
      <c r="Q166" s="29">
        <v>9</v>
      </c>
      <c r="R166" s="29">
        <v>7.25</v>
      </c>
      <c r="S166" s="29">
        <v>7.75</v>
      </c>
      <c r="T166" s="29"/>
      <c r="U166" s="29">
        <f t="shared" si="8"/>
        <v>24</v>
      </c>
      <c r="V166" s="30">
        <f t="shared" si="9"/>
        <v>8</v>
      </c>
      <c r="W166" s="24"/>
      <c r="X166" s="28"/>
      <c r="Y166" s="31"/>
      <c r="Z166" s="32"/>
    </row>
    <row r="167" spans="2:26" ht="19.5" customHeight="1">
      <c r="B167" s="23">
        <v>27</v>
      </c>
      <c r="C167" s="24">
        <v>181</v>
      </c>
      <c r="D167" s="25" t="s">
        <v>660</v>
      </c>
      <c r="E167" s="26">
        <v>9092</v>
      </c>
      <c r="F167" s="25" t="s">
        <v>665</v>
      </c>
      <c r="G167" s="25" t="s">
        <v>6</v>
      </c>
      <c r="H167" s="40" t="s">
        <v>666</v>
      </c>
      <c r="I167" s="25" t="s">
        <v>8</v>
      </c>
      <c r="J167" s="26" t="s">
        <v>9</v>
      </c>
      <c r="K167" s="27" t="s">
        <v>388</v>
      </c>
      <c r="L167" s="27" t="s">
        <v>67</v>
      </c>
      <c r="M167" s="27" t="s">
        <v>66</v>
      </c>
      <c r="N167" s="28" t="s">
        <v>13</v>
      </c>
      <c r="O167" s="27" t="s">
        <v>581</v>
      </c>
      <c r="P167" s="27" t="s">
        <v>388</v>
      </c>
      <c r="Q167" s="29">
        <v>9.2</v>
      </c>
      <c r="R167" s="29">
        <v>8.5</v>
      </c>
      <c r="S167" s="29">
        <v>8</v>
      </c>
      <c r="T167" s="29"/>
      <c r="U167" s="29">
        <f t="shared" si="8"/>
        <v>25.7</v>
      </c>
      <c r="V167" s="30">
        <f t="shared" si="9"/>
        <v>8.566666666666666</v>
      </c>
      <c r="W167" s="24"/>
      <c r="X167" s="28"/>
      <c r="Y167" s="31"/>
      <c r="Z167" s="32"/>
    </row>
    <row r="168" spans="2:26" ht="19.5" customHeight="1">
      <c r="B168" s="23">
        <v>28</v>
      </c>
      <c r="C168" s="24">
        <v>97</v>
      </c>
      <c r="D168" s="25" t="s">
        <v>664</v>
      </c>
      <c r="E168" s="26">
        <v>9093</v>
      </c>
      <c r="F168" s="25" t="s">
        <v>668</v>
      </c>
      <c r="G168" s="25" t="s">
        <v>6</v>
      </c>
      <c r="H168" s="25" t="s">
        <v>669</v>
      </c>
      <c r="I168" s="25" t="s">
        <v>8</v>
      </c>
      <c r="J168" s="26" t="s">
        <v>24</v>
      </c>
      <c r="K168" s="27" t="s">
        <v>179</v>
      </c>
      <c r="L168" s="27" t="s">
        <v>180</v>
      </c>
      <c r="M168" s="27" t="s">
        <v>181</v>
      </c>
      <c r="N168" s="28" t="s">
        <v>13</v>
      </c>
      <c r="O168" s="27" t="s">
        <v>670</v>
      </c>
      <c r="P168" s="27" t="s">
        <v>179</v>
      </c>
      <c r="Q168" s="29">
        <v>8.6</v>
      </c>
      <c r="R168" s="29">
        <v>9</v>
      </c>
      <c r="S168" s="29">
        <v>8.5</v>
      </c>
      <c r="T168" s="29"/>
      <c r="U168" s="29">
        <f t="shared" si="8"/>
        <v>26.1</v>
      </c>
      <c r="V168" s="30">
        <f t="shared" si="9"/>
        <v>8.700000000000001</v>
      </c>
      <c r="W168" s="24"/>
      <c r="X168" s="28"/>
      <c r="Y168" s="31"/>
      <c r="Z168" s="32"/>
    </row>
    <row r="169" spans="2:26" ht="19.5" customHeight="1">
      <c r="B169" s="23">
        <v>29</v>
      </c>
      <c r="C169" s="24">
        <v>79</v>
      </c>
      <c r="D169" s="25" t="s">
        <v>667</v>
      </c>
      <c r="E169" s="26">
        <v>9094</v>
      </c>
      <c r="F169" s="25" t="s">
        <v>672</v>
      </c>
      <c r="G169" s="25" t="s">
        <v>6</v>
      </c>
      <c r="H169" s="25" t="s">
        <v>673</v>
      </c>
      <c r="I169" s="25" t="s">
        <v>8</v>
      </c>
      <c r="J169" s="26" t="s">
        <v>24</v>
      </c>
      <c r="K169" s="27" t="s">
        <v>674</v>
      </c>
      <c r="L169" s="27" t="s">
        <v>517</v>
      </c>
      <c r="M169" s="27" t="s">
        <v>518</v>
      </c>
      <c r="N169" s="28" t="s">
        <v>13</v>
      </c>
      <c r="O169" s="27" t="s">
        <v>435</v>
      </c>
      <c r="P169" s="27" t="s">
        <v>674</v>
      </c>
      <c r="Q169" s="29">
        <v>9.2</v>
      </c>
      <c r="R169" s="29">
        <v>9.25</v>
      </c>
      <c r="S169" s="29">
        <v>8</v>
      </c>
      <c r="T169" s="29"/>
      <c r="U169" s="29">
        <f t="shared" si="8"/>
        <v>26.45</v>
      </c>
      <c r="V169" s="30">
        <f t="shared" si="9"/>
        <v>8.816666666666666</v>
      </c>
      <c r="W169" s="24"/>
      <c r="X169" s="28"/>
      <c r="Y169" s="31"/>
      <c r="Z169" s="32"/>
    </row>
    <row r="170" spans="2:26" ht="19.5" customHeight="1">
      <c r="B170" s="23">
        <v>30</v>
      </c>
      <c r="C170" s="24">
        <v>54</v>
      </c>
      <c r="D170" s="25" t="s">
        <v>671</v>
      </c>
      <c r="E170" s="45">
        <v>9095</v>
      </c>
      <c r="F170" s="44" t="s">
        <v>675</v>
      </c>
      <c r="G170" s="44" t="s">
        <v>6</v>
      </c>
      <c r="H170" s="44" t="s">
        <v>676</v>
      </c>
      <c r="I170" s="44" t="s">
        <v>8</v>
      </c>
      <c r="J170" s="45" t="s">
        <v>9</v>
      </c>
      <c r="K170" s="46" t="s">
        <v>677</v>
      </c>
      <c r="L170" s="46" t="s">
        <v>678</v>
      </c>
      <c r="M170" s="46" t="s">
        <v>56</v>
      </c>
      <c r="N170" s="47" t="s">
        <v>13</v>
      </c>
      <c r="O170" s="46" t="s">
        <v>679</v>
      </c>
      <c r="P170" s="46" t="s">
        <v>680</v>
      </c>
      <c r="Q170" s="66">
        <v>9</v>
      </c>
      <c r="R170" s="66">
        <v>7</v>
      </c>
      <c r="S170" s="66">
        <v>8</v>
      </c>
      <c r="T170" s="66"/>
      <c r="U170" s="66">
        <f t="shared" si="8"/>
        <v>24</v>
      </c>
      <c r="V170" s="67">
        <f t="shared" si="9"/>
        <v>8</v>
      </c>
      <c r="W170" s="42"/>
      <c r="X170" s="47"/>
      <c r="Y170" s="48"/>
      <c r="Z170" s="49"/>
    </row>
    <row r="171" ht="15">
      <c r="F171" s="52"/>
    </row>
    <row r="172" ht="15">
      <c r="F172" s="52"/>
    </row>
    <row r="175" ht="15">
      <c r="X175" s="60"/>
    </row>
    <row r="182" spans="2:26" ht="26.25">
      <c r="B182" s="446" t="s">
        <v>972</v>
      </c>
      <c r="C182" s="446"/>
      <c r="D182" s="446"/>
      <c r="E182" s="446"/>
      <c r="F182" s="446"/>
      <c r="G182" s="446"/>
      <c r="H182" s="446"/>
      <c r="I182" s="446"/>
      <c r="J182" s="446"/>
      <c r="K182" s="446"/>
      <c r="L182" s="446"/>
      <c r="M182" s="446"/>
      <c r="N182" s="446"/>
      <c r="O182" s="446"/>
      <c r="P182" s="446"/>
      <c r="Q182" s="446"/>
      <c r="R182" s="446"/>
      <c r="S182" s="446"/>
      <c r="T182" s="446"/>
      <c r="U182" s="446"/>
      <c r="V182" s="446"/>
      <c r="W182" s="446"/>
      <c r="X182" s="446"/>
      <c r="Y182" s="446"/>
      <c r="Z182" s="446"/>
    </row>
    <row r="183" spans="2:26" ht="18">
      <c r="B183" s="447" t="s">
        <v>1006</v>
      </c>
      <c r="C183" s="447"/>
      <c r="D183" s="447"/>
      <c r="E183" s="447"/>
      <c r="F183" s="447"/>
      <c r="G183" s="447"/>
      <c r="H183" s="447"/>
      <c r="I183" s="447"/>
      <c r="J183" s="447"/>
      <c r="K183" s="447"/>
      <c r="L183" s="447"/>
      <c r="M183" s="447"/>
      <c r="N183" s="447"/>
      <c r="O183" s="447"/>
      <c r="P183" s="447"/>
      <c r="Q183" s="447"/>
      <c r="R183" s="447"/>
      <c r="S183" s="447"/>
      <c r="T183" s="447"/>
      <c r="U183" s="447"/>
      <c r="V183" s="447"/>
      <c r="W183" s="447"/>
      <c r="X183" s="447"/>
      <c r="Y183" s="447"/>
      <c r="Z183" s="447"/>
    </row>
    <row r="184" spans="2:22" ht="4.5" customHeight="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2:26" ht="39">
      <c r="B185" s="5" t="s">
        <v>0</v>
      </c>
      <c r="C185" s="5"/>
      <c r="D185" s="5"/>
      <c r="E185" s="6" t="s">
        <v>1</v>
      </c>
      <c r="F185" s="6" t="s">
        <v>2</v>
      </c>
      <c r="G185" s="6"/>
      <c r="H185" s="6"/>
      <c r="I185" s="6"/>
      <c r="J185" s="6" t="s">
        <v>3</v>
      </c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8"/>
      <c r="X185" s="9"/>
      <c r="Y185" s="10"/>
      <c r="Z185" s="11"/>
    </row>
    <row r="186" spans="2:26" ht="19.5" customHeight="1">
      <c r="B186" s="12">
        <v>1</v>
      </c>
      <c r="C186" s="13">
        <v>81</v>
      </c>
      <c r="D186" s="13" t="s">
        <v>681</v>
      </c>
      <c r="E186" s="83">
        <v>9096</v>
      </c>
      <c r="F186" s="13" t="s">
        <v>682</v>
      </c>
      <c r="G186" s="13" t="s">
        <v>683</v>
      </c>
      <c r="H186" s="13" t="s">
        <v>684</v>
      </c>
      <c r="I186" s="13" t="s">
        <v>8</v>
      </c>
      <c r="J186" s="83" t="s">
        <v>9</v>
      </c>
      <c r="K186" s="17" t="s">
        <v>685</v>
      </c>
      <c r="L186" s="17" t="s">
        <v>26</v>
      </c>
      <c r="M186" s="17" t="s">
        <v>27</v>
      </c>
      <c r="N186" s="17" t="s">
        <v>13</v>
      </c>
      <c r="O186" s="17" t="s">
        <v>686</v>
      </c>
      <c r="P186" s="17" t="s">
        <v>687</v>
      </c>
      <c r="Q186" s="19">
        <v>8.8</v>
      </c>
      <c r="R186" s="19">
        <v>9</v>
      </c>
      <c r="S186" s="19">
        <v>8.25</v>
      </c>
      <c r="T186" s="19"/>
      <c r="U186" s="19">
        <f aca="true" t="shared" si="10" ref="U186:U206">SUM(Q186:T186)</f>
        <v>26.05</v>
      </c>
      <c r="V186" s="20">
        <f aca="true" t="shared" si="11" ref="V186:V206">U186/3</f>
        <v>8.683333333333334</v>
      </c>
      <c r="W186" s="13"/>
      <c r="X186" s="17"/>
      <c r="Y186" s="21"/>
      <c r="Z186" s="22"/>
    </row>
    <row r="187" spans="2:26" ht="19.5" customHeight="1">
      <c r="B187" s="23">
        <v>2</v>
      </c>
      <c r="C187" s="24">
        <v>170</v>
      </c>
      <c r="D187" s="24" t="s">
        <v>688</v>
      </c>
      <c r="E187" s="34">
        <v>9097</v>
      </c>
      <c r="F187" s="24" t="s">
        <v>689</v>
      </c>
      <c r="G187" s="24" t="s">
        <v>6</v>
      </c>
      <c r="H187" s="24" t="s">
        <v>690</v>
      </c>
      <c r="I187" s="24" t="s">
        <v>8</v>
      </c>
      <c r="J187" s="34" t="s">
        <v>9</v>
      </c>
      <c r="K187" s="28" t="s">
        <v>691</v>
      </c>
      <c r="L187" s="28" t="s">
        <v>692</v>
      </c>
      <c r="M187" s="28" t="s">
        <v>291</v>
      </c>
      <c r="N187" s="28" t="s">
        <v>13</v>
      </c>
      <c r="O187" s="28" t="s">
        <v>693</v>
      </c>
      <c r="P187" s="28" t="s">
        <v>691</v>
      </c>
      <c r="Q187" s="29">
        <v>9</v>
      </c>
      <c r="R187" s="29">
        <v>7.5</v>
      </c>
      <c r="S187" s="29">
        <v>7.75</v>
      </c>
      <c r="T187" s="29"/>
      <c r="U187" s="29">
        <f t="shared" si="10"/>
        <v>24.25</v>
      </c>
      <c r="V187" s="30">
        <f t="shared" si="11"/>
        <v>8.083333333333334</v>
      </c>
      <c r="W187" s="24"/>
      <c r="X187" s="28"/>
      <c r="Y187" s="31"/>
      <c r="Z187" s="32"/>
    </row>
    <row r="188" spans="2:26" ht="19.5" customHeight="1">
      <c r="B188" s="23">
        <v>3</v>
      </c>
      <c r="C188" s="24">
        <v>152</v>
      </c>
      <c r="D188" s="25" t="s">
        <v>694</v>
      </c>
      <c r="E188" s="34">
        <v>9098</v>
      </c>
      <c r="F188" s="25" t="s">
        <v>695</v>
      </c>
      <c r="G188" s="25" t="s">
        <v>696</v>
      </c>
      <c r="H188" s="25" t="s">
        <v>697</v>
      </c>
      <c r="I188" s="25" t="s">
        <v>8</v>
      </c>
      <c r="J188" s="26" t="s">
        <v>9</v>
      </c>
      <c r="K188" s="27" t="s">
        <v>698</v>
      </c>
      <c r="L188" s="27" t="s">
        <v>67</v>
      </c>
      <c r="M188" s="27" t="s">
        <v>66</v>
      </c>
      <c r="N188" s="28" t="s">
        <v>13</v>
      </c>
      <c r="O188" s="27" t="s">
        <v>699</v>
      </c>
      <c r="P188" s="27" t="s">
        <v>698</v>
      </c>
      <c r="Q188" s="29">
        <v>8.8</v>
      </c>
      <c r="R188" s="29">
        <v>8</v>
      </c>
      <c r="S188" s="29">
        <v>7.75</v>
      </c>
      <c r="T188" s="29"/>
      <c r="U188" s="29">
        <f t="shared" si="10"/>
        <v>24.55</v>
      </c>
      <c r="V188" s="30">
        <f t="shared" si="11"/>
        <v>8.183333333333334</v>
      </c>
      <c r="W188" s="24"/>
      <c r="X188" s="28"/>
      <c r="Y188" s="31"/>
      <c r="Z188" s="32"/>
    </row>
    <row r="189" spans="2:26" ht="19.5" customHeight="1">
      <c r="B189" s="23">
        <v>4</v>
      </c>
      <c r="C189" s="24">
        <v>144</v>
      </c>
      <c r="D189" s="25" t="s">
        <v>700</v>
      </c>
      <c r="E189" s="34">
        <v>9099</v>
      </c>
      <c r="F189" s="25" t="s">
        <v>701</v>
      </c>
      <c r="G189" s="25" t="s">
        <v>52</v>
      </c>
      <c r="H189" s="25" t="s">
        <v>627</v>
      </c>
      <c r="I189" s="25" t="s">
        <v>8</v>
      </c>
      <c r="J189" s="26" t="s">
        <v>9</v>
      </c>
      <c r="K189" s="27" t="s">
        <v>87</v>
      </c>
      <c r="L189" s="27" t="s">
        <v>86</v>
      </c>
      <c r="M189" s="27" t="s">
        <v>87</v>
      </c>
      <c r="N189" s="28" t="s">
        <v>13</v>
      </c>
      <c r="O189" s="27" t="s">
        <v>257</v>
      </c>
      <c r="P189" s="27" t="s">
        <v>87</v>
      </c>
      <c r="Q189" s="29">
        <v>9</v>
      </c>
      <c r="R189" s="29">
        <v>7.5</v>
      </c>
      <c r="S189" s="29">
        <v>8.25</v>
      </c>
      <c r="T189" s="29"/>
      <c r="U189" s="29">
        <f t="shared" si="10"/>
        <v>24.75</v>
      </c>
      <c r="V189" s="30">
        <f t="shared" si="11"/>
        <v>8.25</v>
      </c>
      <c r="W189" s="24"/>
      <c r="X189" s="28"/>
      <c r="Y189" s="31"/>
      <c r="Z189" s="32"/>
    </row>
    <row r="190" spans="2:26" ht="19.5" customHeight="1">
      <c r="B190" s="23">
        <v>5</v>
      </c>
      <c r="C190" s="24">
        <v>169</v>
      </c>
      <c r="D190" s="25" t="s">
        <v>702</v>
      </c>
      <c r="E190" s="34">
        <v>9100</v>
      </c>
      <c r="F190" s="25" t="s">
        <v>703</v>
      </c>
      <c r="G190" s="25" t="s">
        <v>6</v>
      </c>
      <c r="H190" s="25" t="s">
        <v>704</v>
      </c>
      <c r="I190" s="25" t="s">
        <v>8</v>
      </c>
      <c r="J190" s="26" t="s">
        <v>24</v>
      </c>
      <c r="K190" s="27" t="s">
        <v>87</v>
      </c>
      <c r="L190" s="27" t="s">
        <v>86</v>
      </c>
      <c r="M190" s="27" t="s">
        <v>87</v>
      </c>
      <c r="N190" s="28" t="s">
        <v>13</v>
      </c>
      <c r="O190" s="27" t="s">
        <v>705</v>
      </c>
      <c r="P190" s="27" t="s">
        <v>87</v>
      </c>
      <c r="Q190" s="29">
        <v>8.8</v>
      </c>
      <c r="R190" s="29">
        <v>7.25</v>
      </c>
      <c r="S190" s="29">
        <v>8.25</v>
      </c>
      <c r="T190" s="29"/>
      <c r="U190" s="29">
        <f t="shared" si="10"/>
        <v>24.3</v>
      </c>
      <c r="V190" s="30">
        <f t="shared" si="11"/>
        <v>8.1</v>
      </c>
      <c r="W190" s="24"/>
      <c r="X190" s="28"/>
      <c r="Y190" s="31"/>
      <c r="Z190" s="32"/>
    </row>
    <row r="191" spans="2:26" ht="19.5" customHeight="1">
      <c r="B191" s="23">
        <v>6</v>
      </c>
      <c r="C191" s="24">
        <v>184</v>
      </c>
      <c r="D191" s="25" t="s">
        <v>706</v>
      </c>
      <c r="E191" s="34">
        <v>9101</v>
      </c>
      <c r="F191" s="25" t="s">
        <v>707</v>
      </c>
      <c r="G191" s="25" t="s">
        <v>6</v>
      </c>
      <c r="H191" s="40" t="s">
        <v>708</v>
      </c>
      <c r="I191" s="25" t="s">
        <v>8</v>
      </c>
      <c r="J191" s="26" t="s">
        <v>24</v>
      </c>
      <c r="K191" s="27" t="s">
        <v>12</v>
      </c>
      <c r="L191" s="27" t="s">
        <v>11</v>
      </c>
      <c r="M191" s="27" t="s">
        <v>12</v>
      </c>
      <c r="N191" s="28" t="s">
        <v>13</v>
      </c>
      <c r="O191" s="27" t="s">
        <v>709</v>
      </c>
      <c r="P191" s="27" t="s">
        <v>650</v>
      </c>
      <c r="Q191" s="39">
        <v>7.4</v>
      </c>
      <c r="R191" s="39">
        <v>8</v>
      </c>
      <c r="S191" s="39">
        <v>8.5</v>
      </c>
      <c r="T191" s="39"/>
      <c r="U191" s="29">
        <f t="shared" si="10"/>
        <v>23.9</v>
      </c>
      <c r="V191" s="30">
        <f t="shared" si="11"/>
        <v>7.966666666666666</v>
      </c>
      <c r="W191" s="24"/>
      <c r="X191" s="28"/>
      <c r="Y191" s="31"/>
      <c r="Z191" s="32"/>
    </row>
    <row r="192" spans="2:26" ht="19.5" customHeight="1">
      <c r="B192" s="23">
        <v>7</v>
      </c>
      <c r="C192" s="24">
        <v>154</v>
      </c>
      <c r="D192" s="24" t="s">
        <v>710</v>
      </c>
      <c r="E192" s="34">
        <v>9102</v>
      </c>
      <c r="F192" s="24" t="s">
        <v>711</v>
      </c>
      <c r="G192" s="24" t="s">
        <v>6</v>
      </c>
      <c r="H192" s="24" t="s">
        <v>712</v>
      </c>
      <c r="I192" s="24" t="s">
        <v>8</v>
      </c>
      <c r="J192" s="34" t="s">
        <v>24</v>
      </c>
      <c r="K192" s="28" t="s">
        <v>116</v>
      </c>
      <c r="L192" s="28" t="s">
        <v>440</v>
      </c>
      <c r="M192" s="28" t="s">
        <v>713</v>
      </c>
      <c r="N192" s="28" t="s">
        <v>13</v>
      </c>
      <c r="O192" s="28" t="s">
        <v>714</v>
      </c>
      <c r="P192" s="28" t="s">
        <v>116</v>
      </c>
      <c r="Q192" s="29">
        <v>8.8</v>
      </c>
      <c r="R192" s="29">
        <v>7.25</v>
      </c>
      <c r="S192" s="29">
        <v>8.5</v>
      </c>
      <c r="T192" s="29"/>
      <c r="U192" s="29">
        <f t="shared" si="10"/>
        <v>24.55</v>
      </c>
      <c r="V192" s="30">
        <f t="shared" si="11"/>
        <v>8.183333333333334</v>
      </c>
      <c r="W192" s="24"/>
      <c r="X192" s="28"/>
      <c r="Y192" s="31"/>
      <c r="Z192" s="32"/>
    </row>
    <row r="193" spans="2:26" ht="19.5" customHeight="1">
      <c r="B193" s="23">
        <v>8</v>
      </c>
      <c r="C193" s="24">
        <v>110</v>
      </c>
      <c r="D193" s="25" t="s">
        <v>715</v>
      </c>
      <c r="E193" s="34">
        <v>9103</v>
      </c>
      <c r="F193" s="25" t="s">
        <v>716</v>
      </c>
      <c r="G193" s="25" t="s">
        <v>52</v>
      </c>
      <c r="H193" s="25" t="s">
        <v>717</v>
      </c>
      <c r="I193" s="25" t="s">
        <v>8</v>
      </c>
      <c r="J193" s="26" t="s">
        <v>9</v>
      </c>
      <c r="K193" s="27" t="s">
        <v>718</v>
      </c>
      <c r="L193" s="27" t="s">
        <v>86</v>
      </c>
      <c r="M193" s="27" t="s">
        <v>87</v>
      </c>
      <c r="N193" s="28" t="s">
        <v>13</v>
      </c>
      <c r="O193" s="27" t="s">
        <v>719</v>
      </c>
      <c r="P193" s="27" t="s">
        <v>718</v>
      </c>
      <c r="Q193" s="29">
        <v>8.8</v>
      </c>
      <c r="R193" s="29">
        <v>7.75</v>
      </c>
      <c r="S193" s="29">
        <v>9</v>
      </c>
      <c r="T193" s="29"/>
      <c r="U193" s="29">
        <f t="shared" si="10"/>
        <v>25.55</v>
      </c>
      <c r="V193" s="30">
        <f t="shared" si="11"/>
        <v>8.516666666666667</v>
      </c>
      <c r="W193" s="24"/>
      <c r="X193" s="28"/>
      <c r="Y193" s="31"/>
      <c r="Z193" s="32"/>
    </row>
    <row r="194" spans="2:26" ht="19.5" customHeight="1">
      <c r="B194" s="23">
        <v>9</v>
      </c>
      <c r="C194" s="24">
        <v>20</v>
      </c>
      <c r="D194" s="25" t="s">
        <v>720</v>
      </c>
      <c r="E194" s="34">
        <v>9105</v>
      </c>
      <c r="F194" s="25" t="s">
        <v>721</v>
      </c>
      <c r="G194" s="25" t="s">
        <v>722</v>
      </c>
      <c r="H194" s="25" t="s">
        <v>723</v>
      </c>
      <c r="I194" s="25" t="s">
        <v>8</v>
      </c>
      <c r="J194" s="26" t="s">
        <v>9</v>
      </c>
      <c r="K194" s="27" t="s">
        <v>256</v>
      </c>
      <c r="L194" s="27" t="s">
        <v>26</v>
      </c>
      <c r="M194" s="27" t="s">
        <v>27</v>
      </c>
      <c r="N194" s="28" t="s">
        <v>13</v>
      </c>
      <c r="O194" s="27" t="s">
        <v>724</v>
      </c>
      <c r="P194" s="27" t="s">
        <v>256</v>
      </c>
      <c r="Q194" s="29">
        <v>8.8</v>
      </c>
      <c r="R194" s="29">
        <v>9.75</v>
      </c>
      <c r="S194" s="29">
        <v>8.75</v>
      </c>
      <c r="T194" s="29"/>
      <c r="U194" s="29">
        <f t="shared" si="10"/>
        <v>27.3</v>
      </c>
      <c r="V194" s="30">
        <f t="shared" si="11"/>
        <v>9.1</v>
      </c>
      <c r="W194" s="28"/>
      <c r="X194" s="28"/>
      <c r="Y194" s="31"/>
      <c r="Z194" s="32"/>
    </row>
    <row r="195" spans="2:26" ht="19.5" customHeight="1">
      <c r="B195" s="23">
        <v>10</v>
      </c>
      <c r="C195" s="24">
        <v>111</v>
      </c>
      <c r="D195" s="25" t="s">
        <v>725</v>
      </c>
      <c r="E195" s="34">
        <v>9108</v>
      </c>
      <c r="F195" s="25" t="s">
        <v>726</v>
      </c>
      <c r="G195" s="25" t="s">
        <v>6</v>
      </c>
      <c r="H195" s="25" t="s">
        <v>727</v>
      </c>
      <c r="I195" s="25" t="s">
        <v>8</v>
      </c>
      <c r="J195" s="26" t="s">
        <v>24</v>
      </c>
      <c r="K195" s="27" t="s">
        <v>606</v>
      </c>
      <c r="L195" s="27" t="s">
        <v>607</v>
      </c>
      <c r="M195" s="27" t="s">
        <v>606</v>
      </c>
      <c r="N195" s="28" t="s">
        <v>13</v>
      </c>
      <c r="O195" s="27" t="s">
        <v>728</v>
      </c>
      <c r="P195" s="27" t="s">
        <v>606</v>
      </c>
      <c r="Q195" s="29">
        <v>9.2</v>
      </c>
      <c r="R195" s="29">
        <v>8.5</v>
      </c>
      <c r="S195" s="29">
        <v>7.75</v>
      </c>
      <c r="T195" s="29"/>
      <c r="U195" s="29">
        <f t="shared" si="10"/>
        <v>25.45</v>
      </c>
      <c r="V195" s="30">
        <f t="shared" si="11"/>
        <v>8.483333333333333</v>
      </c>
      <c r="W195" s="24"/>
      <c r="X195" s="28"/>
      <c r="Y195" s="31"/>
      <c r="Z195" s="32"/>
    </row>
    <row r="196" spans="2:26" ht="19.5" customHeight="1">
      <c r="B196" s="23">
        <v>11</v>
      </c>
      <c r="C196" s="24">
        <v>82</v>
      </c>
      <c r="D196" s="24" t="s">
        <v>729</v>
      </c>
      <c r="E196" s="34">
        <v>9109</v>
      </c>
      <c r="F196" s="24" t="s">
        <v>730</v>
      </c>
      <c r="G196" s="24" t="s">
        <v>6</v>
      </c>
      <c r="H196" s="24" t="s">
        <v>731</v>
      </c>
      <c r="I196" s="24" t="s">
        <v>8</v>
      </c>
      <c r="J196" s="34" t="s">
        <v>24</v>
      </c>
      <c r="K196" s="28" t="s">
        <v>56</v>
      </c>
      <c r="L196" s="28" t="s">
        <v>55</v>
      </c>
      <c r="M196" s="28" t="s">
        <v>56</v>
      </c>
      <c r="N196" s="28" t="s">
        <v>13</v>
      </c>
      <c r="O196" s="28" t="s">
        <v>732</v>
      </c>
      <c r="P196" s="28" t="s">
        <v>56</v>
      </c>
      <c r="Q196" s="29">
        <v>8.8</v>
      </c>
      <c r="R196" s="29">
        <v>8.75</v>
      </c>
      <c r="S196" s="29">
        <v>8.5</v>
      </c>
      <c r="T196" s="29"/>
      <c r="U196" s="29">
        <f t="shared" si="10"/>
        <v>26.05</v>
      </c>
      <c r="V196" s="30">
        <f t="shared" si="11"/>
        <v>8.683333333333334</v>
      </c>
      <c r="W196" s="24"/>
      <c r="X196" s="28"/>
      <c r="Y196" s="31"/>
      <c r="Z196" s="32"/>
    </row>
    <row r="197" spans="2:26" ht="19.5" customHeight="1">
      <c r="B197" s="23">
        <v>12</v>
      </c>
      <c r="C197" s="24">
        <v>143</v>
      </c>
      <c r="D197" s="25" t="s">
        <v>733</v>
      </c>
      <c r="E197" s="34">
        <v>9111</v>
      </c>
      <c r="F197" s="25" t="s">
        <v>734</v>
      </c>
      <c r="G197" s="25" t="s">
        <v>6</v>
      </c>
      <c r="H197" s="25" t="s">
        <v>308</v>
      </c>
      <c r="I197" s="25" t="s">
        <v>8</v>
      </c>
      <c r="J197" s="26" t="s">
        <v>9</v>
      </c>
      <c r="K197" s="27" t="s">
        <v>735</v>
      </c>
      <c r="L197" s="27" t="s">
        <v>26</v>
      </c>
      <c r="M197" s="27" t="s">
        <v>27</v>
      </c>
      <c r="N197" s="28" t="s">
        <v>13</v>
      </c>
      <c r="O197" s="27" t="s">
        <v>736</v>
      </c>
      <c r="P197" s="27" t="s">
        <v>737</v>
      </c>
      <c r="Q197" s="39">
        <v>8</v>
      </c>
      <c r="R197" s="39">
        <v>8.75</v>
      </c>
      <c r="S197" s="39">
        <v>8</v>
      </c>
      <c r="T197" s="39"/>
      <c r="U197" s="29">
        <f t="shared" si="10"/>
        <v>24.75</v>
      </c>
      <c r="V197" s="30">
        <f t="shared" si="11"/>
        <v>8.25</v>
      </c>
      <c r="W197" s="24"/>
      <c r="X197" s="28"/>
      <c r="Y197" s="31"/>
      <c r="Z197" s="32"/>
    </row>
    <row r="198" spans="2:26" ht="19.5" customHeight="1">
      <c r="B198" s="23">
        <v>13</v>
      </c>
      <c r="C198" s="24">
        <v>21</v>
      </c>
      <c r="D198" s="24" t="s">
        <v>738</v>
      </c>
      <c r="E198" s="34">
        <v>9112</v>
      </c>
      <c r="F198" s="24" t="s">
        <v>739</v>
      </c>
      <c r="G198" s="24" t="s">
        <v>740</v>
      </c>
      <c r="H198" s="24" t="s">
        <v>281</v>
      </c>
      <c r="I198" s="24" t="s">
        <v>8</v>
      </c>
      <c r="J198" s="34" t="s">
        <v>9</v>
      </c>
      <c r="K198" s="28" t="s">
        <v>741</v>
      </c>
      <c r="L198" s="28" t="s">
        <v>11</v>
      </c>
      <c r="M198" s="28" t="s">
        <v>12</v>
      </c>
      <c r="N198" s="28" t="s">
        <v>13</v>
      </c>
      <c r="O198" s="28" t="s">
        <v>163</v>
      </c>
      <c r="P198" s="28" t="s">
        <v>741</v>
      </c>
      <c r="Q198" s="29">
        <v>8.8</v>
      </c>
      <c r="R198" s="29">
        <v>9.5</v>
      </c>
      <c r="S198" s="29">
        <v>9</v>
      </c>
      <c r="T198" s="29"/>
      <c r="U198" s="29">
        <f t="shared" si="10"/>
        <v>27.3</v>
      </c>
      <c r="V198" s="30">
        <f t="shared" si="11"/>
        <v>9.1</v>
      </c>
      <c r="W198" s="24"/>
      <c r="X198" s="28"/>
      <c r="Y198" s="31"/>
      <c r="Z198" s="32"/>
    </row>
    <row r="199" spans="2:26" ht="19.5" customHeight="1">
      <c r="B199" s="23">
        <v>14</v>
      </c>
      <c r="C199" s="24">
        <v>183</v>
      </c>
      <c r="D199" s="25" t="s">
        <v>742</v>
      </c>
      <c r="E199" s="34">
        <v>9113</v>
      </c>
      <c r="F199" s="25" t="s">
        <v>743</v>
      </c>
      <c r="G199" s="25" t="s">
        <v>6</v>
      </c>
      <c r="H199" s="25" t="s">
        <v>744</v>
      </c>
      <c r="I199" s="25" t="s">
        <v>8</v>
      </c>
      <c r="J199" s="26" t="s">
        <v>9</v>
      </c>
      <c r="K199" s="27" t="s">
        <v>256</v>
      </c>
      <c r="L199" s="27" t="s">
        <v>33</v>
      </c>
      <c r="M199" s="27" t="s">
        <v>34</v>
      </c>
      <c r="N199" s="28" t="s">
        <v>13</v>
      </c>
      <c r="O199" s="27" t="s">
        <v>745</v>
      </c>
      <c r="P199" s="27" t="s">
        <v>256</v>
      </c>
      <c r="Q199" s="29">
        <v>7.2</v>
      </c>
      <c r="R199" s="29">
        <v>8.25</v>
      </c>
      <c r="S199" s="29">
        <v>8.5</v>
      </c>
      <c r="T199" s="29"/>
      <c r="U199" s="29">
        <f t="shared" si="10"/>
        <v>23.95</v>
      </c>
      <c r="V199" s="30">
        <f t="shared" si="11"/>
        <v>7.983333333333333</v>
      </c>
      <c r="W199" s="24"/>
      <c r="X199" s="28"/>
      <c r="Y199" s="31"/>
      <c r="Z199" s="32"/>
    </row>
    <row r="200" spans="2:26" ht="19.5" customHeight="1">
      <c r="B200" s="23">
        <v>15</v>
      </c>
      <c r="C200" s="24">
        <v>112</v>
      </c>
      <c r="D200" s="25" t="s">
        <v>746</v>
      </c>
      <c r="E200" s="34">
        <v>9114</v>
      </c>
      <c r="F200" s="25" t="s">
        <v>747</v>
      </c>
      <c r="G200" s="25" t="s">
        <v>748</v>
      </c>
      <c r="H200" s="25" t="s">
        <v>749</v>
      </c>
      <c r="I200" s="25" t="s">
        <v>8</v>
      </c>
      <c r="J200" s="26" t="s">
        <v>9</v>
      </c>
      <c r="K200" s="27" t="s">
        <v>750</v>
      </c>
      <c r="L200" s="27" t="s">
        <v>483</v>
      </c>
      <c r="M200" s="27" t="s">
        <v>484</v>
      </c>
      <c r="N200" s="28" t="s">
        <v>13</v>
      </c>
      <c r="O200" s="27" t="s">
        <v>581</v>
      </c>
      <c r="P200" s="27" t="s">
        <v>751</v>
      </c>
      <c r="Q200" s="39">
        <v>9.2</v>
      </c>
      <c r="R200" s="39">
        <v>7</v>
      </c>
      <c r="S200" s="39">
        <v>9.25</v>
      </c>
      <c r="T200" s="39"/>
      <c r="U200" s="29">
        <f t="shared" si="10"/>
        <v>25.45</v>
      </c>
      <c r="V200" s="30">
        <f t="shared" si="11"/>
        <v>8.483333333333333</v>
      </c>
      <c r="W200" s="24"/>
      <c r="X200" s="28"/>
      <c r="Y200" s="31"/>
      <c r="Z200" s="32"/>
    </row>
    <row r="201" spans="2:26" ht="19.5" customHeight="1">
      <c r="B201" s="23">
        <v>16</v>
      </c>
      <c r="C201" s="24">
        <v>186</v>
      </c>
      <c r="D201" s="25" t="s">
        <v>752</v>
      </c>
      <c r="E201" s="34">
        <v>9115</v>
      </c>
      <c r="F201" s="25" t="s">
        <v>753</v>
      </c>
      <c r="G201" s="25" t="s">
        <v>370</v>
      </c>
      <c r="H201" s="25" t="s">
        <v>754</v>
      </c>
      <c r="I201" s="25" t="s">
        <v>8</v>
      </c>
      <c r="J201" s="26" t="s">
        <v>9</v>
      </c>
      <c r="K201" s="27" t="s">
        <v>87</v>
      </c>
      <c r="L201" s="27" t="s">
        <v>86</v>
      </c>
      <c r="M201" s="27" t="s">
        <v>87</v>
      </c>
      <c r="N201" s="28" t="s">
        <v>13</v>
      </c>
      <c r="O201" s="27" t="s">
        <v>755</v>
      </c>
      <c r="P201" s="27" t="s">
        <v>87</v>
      </c>
      <c r="Q201" s="29">
        <v>8.4</v>
      </c>
      <c r="R201" s="29">
        <v>7</v>
      </c>
      <c r="S201" s="29">
        <v>8.5</v>
      </c>
      <c r="T201" s="29"/>
      <c r="U201" s="29">
        <f t="shared" si="10"/>
        <v>23.9</v>
      </c>
      <c r="V201" s="30">
        <f t="shared" si="11"/>
        <v>7.966666666666666</v>
      </c>
      <c r="W201" s="24"/>
      <c r="X201" s="28"/>
      <c r="Y201" s="31"/>
      <c r="Z201" s="32"/>
    </row>
    <row r="202" spans="2:26" ht="19.5" customHeight="1">
      <c r="B202" s="23">
        <v>17</v>
      </c>
      <c r="C202" s="24">
        <v>19</v>
      </c>
      <c r="D202" s="25" t="s">
        <v>756</v>
      </c>
      <c r="E202" s="34">
        <v>9116</v>
      </c>
      <c r="F202" s="25" t="s">
        <v>757</v>
      </c>
      <c r="G202" s="25" t="s">
        <v>6</v>
      </c>
      <c r="H202" s="25" t="s">
        <v>758</v>
      </c>
      <c r="I202" s="25" t="s">
        <v>8</v>
      </c>
      <c r="J202" s="26" t="s">
        <v>9</v>
      </c>
      <c r="K202" s="27" t="s">
        <v>12</v>
      </c>
      <c r="L202" s="27" t="s">
        <v>11</v>
      </c>
      <c r="M202" s="27" t="s">
        <v>12</v>
      </c>
      <c r="N202" s="28" t="s">
        <v>13</v>
      </c>
      <c r="O202" s="27" t="s">
        <v>759</v>
      </c>
      <c r="P202" s="27" t="s">
        <v>12</v>
      </c>
      <c r="Q202" s="29">
        <v>8.2</v>
      </c>
      <c r="R202" s="29">
        <v>10</v>
      </c>
      <c r="S202" s="29">
        <v>9.25</v>
      </c>
      <c r="T202" s="29"/>
      <c r="U202" s="29">
        <f t="shared" si="10"/>
        <v>27.45</v>
      </c>
      <c r="V202" s="30">
        <f t="shared" si="11"/>
        <v>9.15</v>
      </c>
      <c r="W202" s="24"/>
      <c r="X202" s="28"/>
      <c r="Y202" s="31"/>
      <c r="Z202" s="32"/>
    </row>
    <row r="203" spans="2:26" ht="19.5" customHeight="1">
      <c r="B203" s="23">
        <v>18</v>
      </c>
      <c r="C203" s="24">
        <v>115</v>
      </c>
      <c r="D203" s="25" t="s">
        <v>760</v>
      </c>
      <c r="E203" s="34">
        <v>9117</v>
      </c>
      <c r="F203" s="25" t="s">
        <v>761</v>
      </c>
      <c r="G203" s="25" t="s">
        <v>6</v>
      </c>
      <c r="H203" s="25" t="s">
        <v>762</v>
      </c>
      <c r="I203" s="25" t="s">
        <v>8</v>
      </c>
      <c r="J203" s="26" t="s">
        <v>9</v>
      </c>
      <c r="K203" s="27" t="s">
        <v>484</v>
      </c>
      <c r="L203" s="27" t="s">
        <v>93</v>
      </c>
      <c r="M203" s="27" t="s">
        <v>92</v>
      </c>
      <c r="N203" s="28" t="s">
        <v>13</v>
      </c>
      <c r="O203" s="27" t="s">
        <v>763</v>
      </c>
      <c r="P203" s="27" t="s">
        <v>484</v>
      </c>
      <c r="Q203" s="29">
        <v>8.8</v>
      </c>
      <c r="R203" s="29">
        <v>8</v>
      </c>
      <c r="S203" s="29">
        <v>8.5</v>
      </c>
      <c r="T203" s="29"/>
      <c r="U203" s="29">
        <f t="shared" si="10"/>
        <v>25.3</v>
      </c>
      <c r="V203" s="30">
        <f t="shared" si="11"/>
        <v>8.433333333333334</v>
      </c>
      <c r="W203" s="24"/>
      <c r="X203" s="28"/>
      <c r="Y203" s="31"/>
      <c r="Z203" s="32"/>
    </row>
    <row r="204" spans="2:26" ht="19.5" customHeight="1">
      <c r="B204" s="23">
        <v>19</v>
      </c>
      <c r="C204" s="24">
        <v>67</v>
      </c>
      <c r="D204" s="25" t="s">
        <v>764</v>
      </c>
      <c r="E204" s="34">
        <v>9118</v>
      </c>
      <c r="F204" s="61" t="s">
        <v>765</v>
      </c>
      <c r="G204" s="25" t="s">
        <v>766</v>
      </c>
      <c r="H204" s="40" t="s">
        <v>767</v>
      </c>
      <c r="I204" s="25" t="s">
        <v>8</v>
      </c>
      <c r="J204" s="26" t="s">
        <v>9</v>
      </c>
      <c r="K204" s="27" t="s">
        <v>768</v>
      </c>
      <c r="L204" s="27" t="s">
        <v>483</v>
      </c>
      <c r="M204" s="27" t="s">
        <v>484</v>
      </c>
      <c r="N204" s="28" t="s">
        <v>13</v>
      </c>
      <c r="O204" s="27" t="s">
        <v>769</v>
      </c>
      <c r="P204" s="27" t="s">
        <v>768</v>
      </c>
      <c r="Q204" s="29">
        <v>8.8</v>
      </c>
      <c r="R204" s="29">
        <v>8.75</v>
      </c>
      <c r="S204" s="29">
        <v>8.75</v>
      </c>
      <c r="T204" s="29"/>
      <c r="U204" s="29">
        <f t="shared" si="10"/>
        <v>26.3</v>
      </c>
      <c r="V204" s="30">
        <f t="shared" si="11"/>
        <v>8.766666666666667</v>
      </c>
      <c r="W204" s="24"/>
      <c r="X204" s="28"/>
      <c r="Y204" s="31"/>
      <c r="Z204" s="32"/>
    </row>
    <row r="205" spans="2:26" ht="19.5" customHeight="1">
      <c r="B205" s="23">
        <v>20</v>
      </c>
      <c r="C205" s="24">
        <v>133</v>
      </c>
      <c r="D205" s="25" t="s">
        <v>770</v>
      </c>
      <c r="E205" s="34">
        <v>9119</v>
      </c>
      <c r="F205" s="25" t="s">
        <v>771</v>
      </c>
      <c r="G205" s="25" t="s">
        <v>6</v>
      </c>
      <c r="H205" s="25" t="s">
        <v>772</v>
      </c>
      <c r="I205" s="25" t="s">
        <v>8</v>
      </c>
      <c r="J205" s="26" t="s">
        <v>24</v>
      </c>
      <c r="K205" s="27" t="s">
        <v>388</v>
      </c>
      <c r="L205" s="27" t="s">
        <v>67</v>
      </c>
      <c r="M205" s="27" t="s">
        <v>66</v>
      </c>
      <c r="N205" s="28" t="s">
        <v>13</v>
      </c>
      <c r="O205" s="27" t="s">
        <v>773</v>
      </c>
      <c r="P205" s="27" t="s">
        <v>388</v>
      </c>
      <c r="Q205" s="29">
        <v>9</v>
      </c>
      <c r="R205" s="29">
        <v>8</v>
      </c>
      <c r="S205" s="29">
        <v>8</v>
      </c>
      <c r="T205" s="29"/>
      <c r="U205" s="29">
        <f t="shared" si="10"/>
        <v>25</v>
      </c>
      <c r="V205" s="30">
        <f t="shared" si="11"/>
        <v>8.333333333333334</v>
      </c>
      <c r="W205" s="24"/>
      <c r="X205" s="28"/>
      <c r="Y205" s="31"/>
      <c r="Z205" s="32"/>
    </row>
    <row r="206" spans="2:26" ht="19.5" customHeight="1">
      <c r="B206" s="23">
        <v>21</v>
      </c>
      <c r="C206" s="24">
        <v>131</v>
      </c>
      <c r="D206" s="25" t="s">
        <v>774</v>
      </c>
      <c r="E206" s="34">
        <v>9120</v>
      </c>
      <c r="F206" s="25" t="s">
        <v>775</v>
      </c>
      <c r="G206" s="25" t="s">
        <v>6</v>
      </c>
      <c r="H206" s="25" t="s">
        <v>776</v>
      </c>
      <c r="I206" s="25" t="s">
        <v>8</v>
      </c>
      <c r="J206" s="26" t="s">
        <v>24</v>
      </c>
      <c r="K206" s="27" t="s">
        <v>498</v>
      </c>
      <c r="L206" s="27" t="s">
        <v>72</v>
      </c>
      <c r="M206" s="27" t="s">
        <v>73</v>
      </c>
      <c r="N206" s="28" t="s">
        <v>13</v>
      </c>
      <c r="O206" s="27" t="s">
        <v>472</v>
      </c>
      <c r="P206" s="27" t="s">
        <v>500</v>
      </c>
      <c r="Q206" s="29">
        <v>8.8</v>
      </c>
      <c r="R206" s="29">
        <v>9.25</v>
      </c>
      <c r="S206" s="29">
        <v>7</v>
      </c>
      <c r="T206" s="29"/>
      <c r="U206" s="29">
        <f t="shared" si="10"/>
        <v>25.05</v>
      </c>
      <c r="V206" s="30">
        <f t="shared" si="11"/>
        <v>8.35</v>
      </c>
      <c r="W206" s="24"/>
      <c r="X206" s="28"/>
      <c r="Y206" s="31"/>
      <c r="Z206" s="32"/>
    </row>
    <row r="207" spans="2:51" ht="19.5" customHeight="1">
      <c r="B207" s="23">
        <v>22</v>
      </c>
      <c r="C207" s="24">
        <v>116</v>
      </c>
      <c r="D207" s="24" t="s">
        <v>777</v>
      </c>
      <c r="E207" s="34">
        <v>9123</v>
      </c>
      <c r="F207" s="24" t="s">
        <v>782</v>
      </c>
      <c r="G207" s="24" t="s">
        <v>52</v>
      </c>
      <c r="H207" s="24" t="s">
        <v>783</v>
      </c>
      <c r="I207" s="24" t="s">
        <v>8</v>
      </c>
      <c r="J207" s="34" t="s">
        <v>24</v>
      </c>
      <c r="K207" s="28" t="s">
        <v>784</v>
      </c>
      <c r="L207" s="28" t="s">
        <v>67</v>
      </c>
      <c r="M207" s="28" t="s">
        <v>66</v>
      </c>
      <c r="N207" s="28" t="s">
        <v>13</v>
      </c>
      <c r="O207" s="28" t="s">
        <v>785</v>
      </c>
      <c r="P207" s="28" t="s">
        <v>786</v>
      </c>
      <c r="Q207" s="29">
        <v>8.8</v>
      </c>
      <c r="R207" s="29">
        <v>8.25</v>
      </c>
      <c r="S207" s="29">
        <v>7.5</v>
      </c>
      <c r="T207" s="29"/>
      <c r="U207" s="29">
        <f aca="true" t="shared" si="12" ref="U207:U214">SUM(Q207:T207)</f>
        <v>24.55</v>
      </c>
      <c r="V207" s="30">
        <f aca="true" t="shared" si="13" ref="V207:V214">U207/3</f>
        <v>8.183333333333334</v>
      </c>
      <c r="W207" s="24"/>
      <c r="X207" s="28"/>
      <c r="Y207" s="31"/>
      <c r="Z207" s="32"/>
      <c r="AD207" s="34">
        <v>9122</v>
      </c>
      <c r="AE207" s="24" t="s">
        <v>778</v>
      </c>
      <c r="AF207" s="24" t="s">
        <v>6</v>
      </c>
      <c r="AG207" s="24" t="s">
        <v>779</v>
      </c>
      <c r="AH207" s="24" t="s">
        <v>8</v>
      </c>
      <c r="AI207" s="34" t="s">
        <v>9</v>
      </c>
      <c r="AJ207" s="28" t="s">
        <v>648</v>
      </c>
      <c r="AK207" s="28" t="s">
        <v>11</v>
      </c>
      <c r="AL207" s="28" t="s">
        <v>12</v>
      </c>
      <c r="AM207" s="28" t="s">
        <v>13</v>
      </c>
      <c r="AN207" s="28" t="s">
        <v>780</v>
      </c>
      <c r="AO207" s="28" t="s">
        <v>650</v>
      </c>
      <c r="AP207" s="29">
        <v>8.8</v>
      </c>
      <c r="AQ207" s="29">
        <v>8</v>
      </c>
      <c r="AR207" s="29">
        <v>8.5</v>
      </c>
      <c r="AS207" s="29"/>
      <c r="AT207" s="29">
        <f>SUM(AP207:AS207)</f>
        <v>25.3</v>
      </c>
      <c r="AU207" s="30">
        <f>AT207/3</f>
        <v>8.433333333333334</v>
      </c>
      <c r="AV207" s="24"/>
      <c r="AW207" s="28"/>
      <c r="AX207" s="31"/>
      <c r="AY207" s="32"/>
    </row>
    <row r="208" spans="2:26" ht="19.5" customHeight="1">
      <c r="B208" s="23">
        <v>23</v>
      </c>
      <c r="C208" s="24">
        <v>153</v>
      </c>
      <c r="D208" s="24" t="s">
        <v>781</v>
      </c>
      <c r="E208" s="34">
        <v>9124</v>
      </c>
      <c r="F208" s="24" t="s">
        <v>788</v>
      </c>
      <c r="G208" s="24" t="s">
        <v>6</v>
      </c>
      <c r="H208" s="24" t="s">
        <v>684</v>
      </c>
      <c r="I208" s="24" t="s">
        <v>8</v>
      </c>
      <c r="J208" s="34" t="s">
        <v>24</v>
      </c>
      <c r="K208" s="28" t="s">
        <v>789</v>
      </c>
      <c r="L208" s="28" t="s">
        <v>55</v>
      </c>
      <c r="M208" s="28" t="s">
        <v>56</v>
      </c>
      <c r="N208" s="28" t="s">
        <v>13</v>
      </c>
      <c r="O208" s="28" t="s">
        <v>790</v>
      </c>
      <c r="P208" s="28" t="s">
        <v>791</v>
      </c>
      <c r="Q208" s="29">
        <v>8.4</v>
      </c>
      <c r="R208" s="29">
        <v>7.75</v>
      </c>
      <c r="S208" s="29">
        <v>9.25</v>
      </c>
      <c r="T208" s="29"/>
      <c r="U208" s="29">
        <f t="shared" si="12"/>
        <v>25.4</v>
      </c>
      <c r="V208" s="30">
        <f t="shared" si="13"/>
        <v>8.466666666666667</v>
      </c>
      <c r="W208" s="24"/>
      <c r="X208" s="28"/>
      <c r="Y208" s="31"/>
      <c r="Z208" s="32"/>
    </row>
    <row r="209" spans="2:26" ht="19.5" customHeight="1">
      <c r="B209" s="23">
        <v>24</v>
      </c>
      <c r="C209" s="24">
        <v>113</v>
      </c>
      <c r="D209" s="24" t="s">
        <v>787</v>
      </c>
      <c r="E209" s="34">
        <v>9125</v>
      </c>
      <c r="F209" s="25" t="s">
        <v>793</v>
      </c>
      <c r="G209" s="25" t="s">
        <v>6</v>
      </c>
      <c r="H209" s="25" t="s">
        <v>409</v>
      </c>
      <c r="I209" s="25" t="s">
        <v>8</v>
      </c>
      <c r="J209" s="26" t="s">
        <v>24</v>
      </c>
      <c r="K209" s="27" t="s">
        <v>542</v>
      </c>
      <c r="L209" s="27" t="s">
        <v>517</v>
      </c>
      <c r="M209" s="27" t="s">
        <v>518</v>
      </c>
      <c r="N209" s="28" t="s">
        <v>13</v>
      </c>
      <c r="O209" s="27" t="s">
        <v>794</v>
      </c>
      <c r="P209" s="27" t="s">
        <v>542</v>
      </c>
      <c r="Q209" s="29">
        <v>10</v>
      </c>
      <c r="R209" s="29">
        <v>8.5</v>
      </c>
      <c r="S209" s="29">
        <v>9</v>
      </c>
      <c r="T209" s="29"/>
      <c r="U209" s="29">
        <f t="shared" si="12"/>
        <v>27.5</v>
      </c>
      <c r="V209" s="30">
        <f t="shared" si="13"/>
        <v>9.166666666666666</v>
      </c>
      <c r="W209" s="24"/>
      <c r="X209" s="28"/>
      <c r="Y209" s="31"/>
      <c r="Z209" s="32"/>
    </row>
    <row r="210" spans="2:26" ht="19.5" customHeight="1">
      <c r="B210" s="23">
        <v>25</v>
      </c>
      <c r="C210" s="24">
        <v>18</v>
      </c>
      <c r="D210" s="25" t="s">
        <v>792</v>
      </c>
      <c r="E210" s="34">
        <v>9126</v>
      </c>
      <c r="F210" s="25" t="s">
        <v>796</v>
      </c>
      <c r="G210" s="25" t="s">
        <v>6</v>
      </c>
      <c r="H210" s="25" t="s">
        <v>797</v>
      </c>
      <c r="I210" s="25" t="s">
        <v>8</v>
      </c>
      <c r="J210" s="26" t="s">
        <v>24</v>
      </c>
      <c r="K210" s="27" t="s">
        <v>132</v>
      </c>
      <c r="L210" s="27" t="s">
        <v>133</v>
      </c>
      <c r="M210" s="27" t="s">
        <v>132</v>
      </c>
      <c r="N210" s="28" t="s">
        <v>13</v>
      </c>
      <c r="O210" s="27" t="s">
        <v>798</v>
      </c>
      <c r="P210" s="27" t="s">
        <v>132</v>
      </c>
      <c r="Q210" s="29">
        <v>8.4</v>
      </c>
      <c r="R210" s="29">
        <v>7.5</v>
      </c>
      <c r="S210" s="29">
        <v>8</v>
      </c>
      <c r="T210" s="29"/>
      <c r="U210" s="29">
        <f t="shared" si="12"/>
        <v>23.9</v>
      </c>
      <c r="V210" s="30">
        <f t="shared" si="13"/>
        <v>7.966666666666666</v>
      </c>
      <c r="W210" s="24"/>
      <c r="X210" s="28"/>
      <c r="Y210" s="31"/>
      <c r="Z210" s="32"/>
    </row>
    <row r="211" spans="2:26" ht="19.5" customHeight="1">
      <c r="B211" s="23">
        <v>26</v>
      </c>
      <c r="C211" s="24">
        <v>185</v>
      </c>
      <c r="D211" s="25" t="s">
        <v>795</v>
      </c>
      <c r="E211" s="34">
        <v>9128</v>
      </c>
      <c r="F211" s="24" t="s">
        <v>800</v>
      </c>
      <c r="G211" s="24" t="s">
        <v>370</v>
      </c>
      <c r="H211" s="24" t="s">
        <v>801</v>
      </c>
      <c r="I211" s="24" t="s">
        <v>8</v>
      </c>
      <c r="J211" s="34" t="s">
        <v>9</v>
      </c>
      <c r="K211" s="28" t="s">
        <v>12</v>
      </c>
      <c r="L211" s="28" t="s">
        <v>11</v>
      </c>
      <c r="M211" s="28" t="s">
        <v>12</v>
      </c>
      <c r="N211" s="28" t="s">
        <v>13</v>
      </c>
      <c r="O211" s="28" t="s">
        <v>177</v>
      </c>
      <c r="P211" s="28" t="s">
        <v>12</v>
      </c>
      <c r="Q211" s="29">
        <v>7.8</v>
      </c>
      <c r="R211" s="29">
        <v>8.5</v>
      </c>
      <c r="S211" s="29">
        <v>8.5</v>
      </c>
      <c r="T211" s="29"/>
      <c r="U211" s="29">
        <f t="shared" si="12"/>
        <v>24.8</v>
      </c>
      <c r="V211" s="30">
        <f t="shared" si="13"/>
        <v>8.266666666666667</v>
      </c>
      <c r="W211" s="24"/>
      <c r="X211" s="28"/>
      <c r="Y211" s="31"/>
      <c r="Z211" s="32"/>
    </row>
    <row r="212" spans="2:26" ht="19.5" customHeight="1">
      <c r="B212" s="23">
        <v>27</v>
      </c>
      <c r="C212" s="24">
        <v>142</v>
      </c>
      <c r="D212" s="24" t="s">
        <v>799</v>
      </c>
      <c r="E212" s="34">
        <v>9129</v>
      </c>
      <c r="F212" s="25" t="s">
        <v>803</v>
      </c>
      <c r="G212" s="25" t="s">
        <v>6</v>
      </c>
      <c r="H212" s="25" t="s">
        <v>804</v>
      </c>
      <c r="I212" s="25" t="s">
        <v>8</v>
      </c>
      <c r="J212" s="26" t="s">
        <v>9</v>
      </c>
      <c r="K212" s="27" t="s">
        <v>137</v>
      </c>
      <c r="L212" s="27" t="s">
        <v>40</v>
      </c>
      <c r="M212" s="27" t="s">
        <v>41</v>
      </c>
      <c r="N212" s="28" t="s">
        <v>13</v>
      </c>
      <c r="O212" s="27" t="s">
        <v>805</v>
      </c>
      <c r="P212" s="27" t="s">
        <v>137</v>
      </c>
      <c r="Q212" s="29">
        <v>8</v>
      </c>
      <c r="R212" s="29">
        <v>7.5</v>
      </c>
      <c r="S212" s="29">
        <v>9</v>
      </c>
      <c r="T212" s="29"/>
      <c r="U212" s="29">
        <f t="shared" si="12"/>
        <v>24.5</v>
      </c>
      <c r="V212" s="30">
        <f t="shared" si="13"/>
        <v>8.166666666666666</v>
      </c>
      <c r="W212" s="24"/>
      <c r="X212" s="28"/>
      <c r="Y212" s="31"/>
      <c r="Z212" s="32"/>
    </row>
    <row r="213" spans="2:26" ht="19.5" customHeight="1">
      <c r="B213" s="23">
        <v>28</v>
      </c>
      <c r="C213" s="24">
        <v>157</v>
      </c>
      <c r="D213" s="25" t="s">
        <v>802</v>
      </c>
      <c r="E213" s="34">
        <v>9130</v>
      </c>
      <c r="F213" s="24" t="s">
        <v>807</v>
      </c>
      <c r="G213" s="24" t="s">
        <v>6</v>
      </c>
      <c r="H213" s="24" t="s">
        <v>225</v>
      </c>
      <c r="I213" s="24" t="s">
        <v>8</v>
      </c>
      <c r="J213" s="34" t="s">
        <v>9</v>
      </c>
      <c r="K213" s="28" t="s">
        <v>360</v>
      </c>
      <c r="L213" s="28" t="s">
        <v>692</v>
      </c>
      <c r="M213" s="28" t="s">
        <v>808</v>
      </c>
      <c r="N213" s="28" t="s">
        <v>13</v>
      </c>
      <c r="O213" s="28" t="s">
        <v>809</v>
      </c>
      <c r="P213" s="28" t="s">
        <v>360</v>
      </c>
      <c r="Q213" s="29">
        <v>9</v>
      </c>
      <c r="R213" s="29">
        <v>7.5</v>
      </c>
      <c r="S213" s="29">
        <v>8</v>
      </c>
      <c r="T213" s="29"/>
      <c r="U213" s="29">
        <f t="shared" si="12"/>
        <v>24.5</v>
      </c>
      <c r="V213" s="30">
        <f t="shared" si="13"/>
        <v>8.166666666666666</v>
      </c>
      <c r="W213" s="24"/>
      <c r="X213" s="28"/>
      <c r="Y213" s="31"/>
      <c r="Z213" s="32"/>
    </row>
    <row r="214" spans="2:26" ht="19.5" customHeight="1">
      <c r="B214" s="84">
        <v>29</v>
      </c>
      <c r="C214" s="85">
        <v>158</v>
      </c>
      <c r="D214" s="85" t="s">
        <v>806</v>
      </c>
      <c r="E214" s="87">
        <v>9131</v>
      </c>
      <c r="F214" s="85" t="s">
        <v>811</v>
      </c>
      <c r="G214" s="85" t="s">
        <v>6</v>
      </c>
      <c r="H214" s="188" t="s">
        <v>399</v>
      </c>
      <c r="I214" s="85" t="s">
        <v>8</v>
      </c>
      <c r="J214" s="87" t="s">
        <v>24</v>
      </c>
      <c r="K214" s="90" t="s">
        <v>658</v>
      </c>
      <c r="L214" s="90" t="s">
        <v>33</v>
      </c>
      <c r="M214" s="90" t="s">
        <v>34</v>
      </c>
      <c r="N214" s="90" t="s">
        <v>13</v>
      </c>
      <c r="O214" s="90" t="s">
        <v>812</v>
      </c>
      <c r="P214" s="90" t="s">
        <v>658</v>
      </c>
      <c r="Q214" s="91">
        <v>8.6</v>
      </c>
      <c r="R214" s="91">
        <v>9</v>
      </c>
      <c r="S214" s="91">
        <v>7.75</v>
      </c>
      <c r="T214" s="91"/>
      <c r="U214" s="91">
        <f t="shared" si="12"/>
        <v>25.35</v>
      </c>
      <c r="V214" s="92">
        <f t="shared" si="13"/>
        <v>8.450000000000001</v>
      </c>
      <c r="W214" s="85"/>
      <c r="X214" s="90"/>
      <c r="Y214" s="93"/>
      <c r="Z214" s="94"/>
    </row>
    <row r="215" spans="2:26" ht="19.5" customHeight="1">
      <c r="B215" s="189">
        <v>30</v>
      </c>
      <c r="C215" s="186">
        <v>114</v>
      </c>
      <c r="D215" s="186" t="s">
        <v>810</v>
      </c>
      <c r="E215" s="97">
        <v>9386</v>
      </c>
      <c r="F215" s="95" t="s">
        <v>813</v>
      </c>
      <c r="G215" s="95"/>
      <c r="H215" s="187"/>
      <c r="I215" s="95"/>
      <c r="J215" s="97" t="s">
        <v>9</v>
      </c>
      <c r="K215" s="100"/>
      <c r="L215" s="100"/>
      <c r="M215" s="100"/>
      <c r="N215" s="100"/>
      <c r="O215" s="100"/>
      <c r="P215" s="100"/>
      <c r="Q215" s="101"/>
      <c r="R215" s="101"/>
      <c r="S215" s="101"/>
      <c r="T215" s="101"/>
      <c r="U215" s="101"/>
      <c r="V215" s="102"/>
      <c r="W215" s="95"/>
      <c r="X215" s="100"/>
      <c r="Y215" s="103"/>
      <c r="Z215" s="104"/>
    </row>
    <row r="216" ht="15">
      <c r="F216" s="52"/>
    </row>
    <row r="217" ht="15">
      <c r="F217" s="52"/>
    </row>
    <row r="220" ht="15">
      <c r="X220" s="60"/>
    </row>
    <row r="227" spans="2:26" ht="26.25">
      <c r="B227" s="446" t="s">
        <v>973</v>
      </c>
      <c r="C227" s="446"/>
      <c r="D227" s="446"/>
      <c r="E227" s="446"/>
      <c r="F227" s="446"/>
      <c r="G227" s="446"/>
      <c r="H227" s="446"/>
      <c r="I227" s="446"/>
      <c r="J227" s="446"/>
      <c r="K227" s="446"/>
      <c r="L227" s="446"/>
      <c r="M227" s="446"/>
      <c r="N227" s="446"/>
      <c r="O227" s="446"/>
      <c r="P227" s="446"/>
      <c r="Q227" s="446"/>
      <c r="R227" s="446"/>
      <c r="S227" s="446"/>
      <c r="T227" s="446"/>
      <c r="U227" s="446"/>
      <c r="V227" s="446"/>
      <c r="W227" s="446"/>
      <c r="X227" s="446"/>
      <c r="Y227" s="446"/>
      <c r="Z227" s="446"/>
    </row>
    <row r="228" spans="2:26" ht="18">
      <c r="B228" s="447" t="s">
        <v>1006</v>
      </c>
      <c r="C228" s="447"/>
      <c r="D228" s="447"/>
      <c r="E228" s="447"/>
      <c r="F228" s="447"/>
      <c r="G228" s="447"/>
      <c r="H228" s="447"/>
      <c r="I228" s="447"/>
      <c r="J228" s="447"/>
      <c r="K228" s="447"/>
      <c r="L228" s="447"/>
      <c r="M228" s="447"/>
      <c r="N228" s="447"/>
      <c r="O228" s="447"/>
      <c r="P228" s="447"/>
      <c r="Q228" s="447"/>
      <c r="R228" s="447"/>
      <c r="S228" s="447"/>
      <c r="T228" s="447"/>
      <c r="U228" s="447"/>
      <c r="V228" s="447"/>
      <c r="W228" s="447"/>
      <c r="X228" s="447"/>
      <c r="Y228" s="447"/>
      <c r="Z228" s="447"/>
    </row>
    <row r="229" spans="2:22" ht="6.75" customHeight="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2:26" ht="39">
      <c r="B230" s="5" t="s">
        <v>0</v>
      </c>
      <c r="C230" s="5"/>
      <c r="D230" s="5"/>
      <c r="E230" s="6" t="s">
        <v>1</v>
      </c>
      <c r="F230" s="6" t="s">
        <v>2</v>
      </c>
      <c r="G230" s="6"/>
      <c r="H230" s="6"/>
      <c r="I230" s="6"/>
      <c r="J230" s="6" t="s">
        <v>3</v>
      </c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8"/>
      <c r="X230" s="9"/>
      <c r="Y230" s="10"/>
      <c r="Z230" s="11"/>
    </row>
    <row r="231" spans="2:26" ht="19.5" customHeight="1">
      <c r="B231" s="12">
        <v>1</v>
      </c>
      <c r="C231" s="13">
        <v>99</v>
      </c>
      <c r="D231" s="14" t="s">
        <v>814</v>
      </c>
      <c r="E231" s="15">
        <v>9132</v>
      </c>
      <c r="F231" s="14" t="s">
        <v>815</v>
      </c>
      <c r="G231" s="14" t="s">
        <v>6</v>
      </c>
      <c r="H231" s="14" t="s">
        <v>816</v>
      </c>
      <c r="I231" s="14" t="s">
        <v>8</v>
      </c>
      <c r="J231" s="15" t="s">
        <v>24</v>
      </c>
      <c r="K231" s="16" t="s">
        <v>144</v>
      </c>
      <c r="L231" s="16" t="s">
        <v>817</v>
      </c>
      <c r="M231" s="16" t="s">
        <v>818</v>
      </c>
      <c r="N231" s="17" t="s">
        <v>13</v>
      </c>
      <c r="O231" s="16" t="s">
        <v>819</v>
      </c>
      <c r="P231" s="16" t="s">
        <v>144</v>
      </c>
      <c r="Q231" s="19">
        <v>9.4</v>
      </c>
      <c r="R231" s="19">
        <v>8.5</v>
      </c>
      <c r="S231" s="19">
        <v>7.75</v>
      </c>
      <c r="T231" s="19"/>
      <c r="U231" s="19">
        <f aca="true" t="shared" si="14" ref="U231:U260">SUM(Q231:T231)</f>
        <v>25.65</v>
      </c>
      <c r="V231" s="20">
        <f aca="true" t="shared" si="15" ref="V231:V260">U231/3</f>
        <v>8.549999999999999</v>
      </c>
      <c r="W231" s="13"/>
      <c r="X231" s="17"/>
      <c r="Y231" s="21"/>
      <c r="Z231" s="22"/>
    </row>
    <row r="232" spans="2:26" ht="19.5" customHeight="1">
      <c r="B232" s="23">
        <v>2</v>
      </c>
      <c r="C232" s="24">
        <v>147</v>
      </c>
      <c r="D232" s="24" t="s">
        <v>820</v>
      </c>
      <c r="E232" s="34">
        <v>9133</v>
      </c>
      <c r="F232" s="24" t="s">
        <v>821</v>
      </c>
      <c r="G232" s="24" t="s">
        <v>480</v>
      </c>
      <c r="H232" s="24" t="s">
        <v>822</v>
      </c>
      <c r="I232" s="24" t="s">
        <v>8</v>
      </c>
      <c r="J232" s="34" t="s">
        <v>24</v>
      </c>
      <c r="K232" s="28" t="s">
        <v>823</v>
      </c>
      <c r="L232" s="28" t="s">
        <v>67</v>
      </c>
      <c r="M232" s="28" t="s">
        <v>66</v>
      </c>
      <c r="N232" s="28" t="s">
        <v>13</v>
      </c>
      <c r="O232" s="28" t="s">
        <v>824</v>
      </c>
      <c r="P232" s="28" t="s">
        <v>825</v>
      </c>
      <c r="Q232" s="29">
        <v>9.2</v>
      </c>
      <c r="R232" s="29">
        <v>8</v>
      </c>
      <c r="S232" s="29">
        <v>7.5</v>
      </c>
      <c r="T232" s="29"/>
      <c r="U232" s="29">
        <f t="shared" si="14"/>
        <v>24.7</v>
      </c>
      <c r="V232" s="30">
        <f t="shared" si="15"/>
        <v>8.233333333333333</v>
      </c>
      <c r="W232" s="24"/>
      <c r="X232" s="28"/>
      <c r="Y232" s="31"/>
      <c r="Z232" s="32"/>
    </row>
    <row r="233" spans="2:26" ht="19.5" customHeight="1">
      <c r="B233" s="23">
        <v>3</v>
      </c>
      <c r="C233" s="24">
        <v>93</v>
      </c>
      <c r="D233" s="25" t="s">
        <v>826</v>
      </c>
      <c r="E233" s="34">
        <v>9135</v>
      </c>
      <c r="F233" s="25" t="s">
        <v>827</v>
      </c>
      <c r="G233" s="25" t="s">
        <v>6</v>
      </c>
      <c r="H233" s="25" t="s">
        <v>828</v>
      </c>
      <c r="I233" s="25" t="s">
        <v>8</v>
      </c>
      <c r="J233" s="26" t="s">
        <v>9</v>
      </c>
      <c r="K233" s="27" t="s">
        <v>396</v>
      </c>
      <c r="L233" s="27" t="s">
        <v>33</v>
      </c>
      <c r="M233" s="27" t="s">
        <v>34</v>
      </c>
      <c r="N233" s="28" t="s">
        <v>13</v>
      </c>
      <c r="O233" s="27" t="s">
        <v>829</v>
      </c>
      <c r="P233" s="27" t="s">
        <v>396</v>
      </c>
      <c r="Q233" s="29">
        <v>8.8</v>
      </c>
      <c r="R233" s="29">
        <v>8.5</v>
      </c>
      <c r="S233" s="29">
        <v>8.5</v>
      </c>
      <c r="T233" s="29"/>
      <c r="U233" s="29">
        <f t="shared" si="14"/>
        <v>25.8</v>
      </c>
      <c r="V233" s="30">
        <f t="shared" si="15"/>
        <v>8.6</v>
      </c>
      <c r="W233" s="24"/>
      <c r="X233" s="28"/>
      <c r="Y233" s="31"/>
      <c r="Z233" s="32"/>
    </row>
    <row r="234" spans="2:26" ht="19.5" customHeight="1">
      <c r="B234" s="23">
        <v>4</v>
      </c>
      <c r="C234" s="24">
        <v>105</v>
      </c>
      <c r="D234" s="25" t="s">
        <v>830</v>
      </c>
      <c r="E234" s="26">
        <v>9136</v>
      </c>
      <c r="F234" s="25" t="s">
        <v>831</v>
      </c>
      <c r="G234" s="25" t="s">
        <v>480</v>
      </c>
      <c r="H234" s="25" t="s">
        <v>832</v>
      </c>
      <c r="I234" s="25" t="s">
        <v>8</v>
      </c>
      <c r="J234" s="26" t="s">
        <v>9</v>
      </c>
      <c r="K234" s="27" t="s">
        <v>434</v>
      </c>
      <c r="L234" s="27" t="s">
        <v>833</v>
      </c>
      <c r="M234" s="27" t="s">
        <v>434</v>
      </c>
      <c r="N234" s="28" t="s">
        <v>13</v>
      </c>
      <c r="O234" s="27" t="s">
        <v>834</v>
      </c>
      <c r="P234" s="27" t="s">
        <v>434</v>
      </c>
      <c r="Q234" s="29">
        <v>8.6</v>
      </c>
      <c r="R234" s="29">
        <v>8.25</v>
      </c>
      <c r="S234" s="29">
        <v>8.75</v>
      </c>
      <c r="T234" s="29"/>
      <c r="U234" s="29">
        <f t="shared" si="14"/>
        <v>25.6</v>
      </c>
      <c r="V234" s="30">
        <f t="shared" si="15"/>
        <v>8.533333333333333</v>
      </c>
      <c r="W234" s="24"/>
      <c r="X234" s="28"/>
      <c r="Y234" s="31"/>
      <c r="Z234" s="32"/>
    </row>
    <row r="235" spans="2:26" ht="19.5" customHeight="1">
      <c r="B235" s="23">
        <v>5</v>
      </c>
      <c r="C235" s="24">
        <v>202</v>
      </c>
      <c r="D235" s="25" t="s">
        <v>835</v>
      </c>
      <c r="E235" s="34">
        <v>9137</v>
      </c>
      <c r="F235" s="25" t="s">
        <v>836</v>
      </c>
      <c r="G235" s="25" t="s">
        <v>6</v>
      </c>
      <c r="H235" s="25" t="s">
        <v>837</v>
      </c>
      <c r="I235" s="63" t="s">
        <v>8</v>
      </c>
      <c r="J235" s="64" t="s">
        <v>9</v>
      </c>
      <c r="K235" s="65" t="s">
        <v>838</v>
      </c>
      <c r="L235" s="65" t="s">
        <v>40</v>
      </c>
      <c r="M235" s="65" t="s">
        <v>41</v>
      </c>
      <c r="N235" s="28" t="s">
        <v>13</v>
      </c>
      <c r="O235" s="65" t="s">
        <v>839</v>
      </c>
      <c r="P235" s="65" t="s">
        <v>840</v>
      </c>
      <c r="Q235" s="39">
        <v>8.2</v>
      </c>
      <c r="R235" s="39">
        <v>6.75</v>
      </c>
      <c r="S235" s="39">
        <v>8.75</v>
      </c>
      <c r="T235" s="39"/>
      <c r="U235" s="29">
        <f t="shared" si="14"/>
        <v>23.7</v>
      </c>
      <c r="V235" s="30">
        <f t="shared" si="15"/>
        <v>7.8999999999999995</v>
      </c>
      <c r="W235" s="24"/>
      <c r="X235" s="28"/>
      <c r="Y235" s="31"/>
      <c r="Z235" s="32"/>
    </row>
    <row r="236" spans="2:26" ht="19.5" customHeight="1">
      <c r="B236" s="23">
        <v>6</v>
      </c>
      <c r="C236" s="24">
        <v>166</v>
      </c>
      <c r="D236" s="24" t="s">
        <v>841</v>
      </c>
      <c r="E236" s="26">
        <v>9138</v>
      </c>
      <c r="F236" s="24" t="s">
        <v>2181</v>
      </c>
      <c r="G236" s="24" t="s">
        <v>6</v>
      </c>
      <c r="H236" s="24" t="s">
        <v>842</v>
      </c>
      <c r="I236" s="24" t="s">
        <v>8</v>
      </c>
      <c r="J236" s="34" t="s">
        <v>9</v>
      </c>
      <c r="K236" s="28" t="s">
        <v>843</v>
      </c>
      <c r="L236" s="28" t="s">
        <v>844</v>
      </c>
      <c r="M236" s="28" t="s">
        <v>845</v>
      </c>
      <c r="N236" s="28" t="s">
        <v>846</v>
      </c>
      <c r="O236" s="28" t="s">
        <v>847</v>
      </c>
      <c r="P236" s="28" t="s">
        <v>843</v>
      </c>
      <c r="Q236" s="29">
        <v>8.4</v>
      </c>
      <c r="R236" s="29">
        <v>8</v>
      </c>
      <c r="S236" s="29">
        <v>8</v>
      </c>
      <c r="T236" s="29"/>
      <c r="U236" s="29">
        <f t="shared" si="14"/>
        <v>24.4</v>
      </c>
      <c r="V236" s="30">
        <f t="shared" si="15"/>
        <v>8.133333333333333</v>
      </c>
      <c r="W236" s="24"/>
      <c r="X236" s="28"/>
      <c r="Y236" s="31"/>
      <c r="Z236" s="32"/>
    </row>
    <row r="237" spans="2:26" ht="19.5" customHeight="1">
      <c r="B237" s="23">
        <v>7</v>
      </c>
      <c r="C237" s="24">
        <v>164</v>
      </c>
      <c r="D237" s="25" t="s">
        <v>848</v>
      </c>
      <c r="E237" s="34">
        <v>9139</v>
      </c>
      <c r="F237" s="25" t="s">
        <v>849</v>
      </c>
      <c r="G237" s="25" t="s">
        <v>83</v>
      </c>
      <c r="H237" s="25" t="s">
        <v>850</v>
      </c>
      <c r="I237" s="25" t="s">
        <v>8</v>
      </c>
      <c r="J237" s="26" t="s">
        <v>24</v>
      </c>
      <c r="K237" s="27" t="s">
        <v>851</v>
      </c>
      <c r="L237" s="27" t="s">
        <v>40</v>
      </c>
      <c r="M237" s="27" t="s">
        <v>41</v>
      </c>
      <c r="N237" s="28" t="s">
        <v>13</v>
      </c>
      <c r="O237" s="27" t="s">
        <v>852</v>
      </c>
      <c r="P237" s="27" t="s">
        <v>853</v>
      </c>
      <c r="Q237" s="29">
        <v>8.4</v>
      </c>
      <c r="R237" s="29">
        <v>7.5</v>
      </c>
      <c r="S237" s="29">
        <v>8.5</v>
      </c>
      <c r="T237" s="29"/>
      <c r="U237" s="29">
        <f t="shared" si="14"/>
        <v>24.4</v>
      </c>
      <c r="V237" s="30">
        <f t="shared" si="15"/>
        <v>8.133333333333333</v>
      </c>
      <c r="W237" s="24"/>
      <c r="X237" s="28"/>
      <c r="Y237" s="31"/>
      <c r="Z237" s="32"/>
    </row>
    <row r="238" spans="2:26" ht="19.5" customHeight="1">
      <c r="B238" s="23">
        <v>8</v>
      </c>
      <c r="C238" s="24">
        <v>65</v>
      </c>
      <c r="D238" s="25" t="s">
        <v>854</v>
      </c>
      <c r="E238" s="26">
        <v>9140</v>
      </c>
      <c r="F238" s="25" t="s">
        <v>855</v>
      </c>
      <c r="G238" s="25" t="s">
        <v>52</v>
      </c>
      <c r="H238" s="25" t="s">
        <v>856</v>
      </c>
      <c r="I238" s="25" t="s">
        <v>8</v>
      </c>
      <c r="J238" s="26" t="s">
        <v>24</v>
      </c>
      <c r="K238" s="27" t="s">
        <v>149</v>
      </c>
      <c r="L238" s="27" t="s">
        <v>150</v>
      </c>
      <c r="M238" s="27" t="s">
        <v>149</v>
      </c>
      <c r="N238" s="28" t="s">
        <v>110</v>
      </c>
      <c r="O238" s="27" t="s">
        <v>857</v>
      </c>
      <c r="P238" s="27" t="s">
        <v>149</v>
      </c>
      <c r="Q238" s="29">
        <v>8.6</v>
      </c>
      <c r="R238" s="29">
        <v>9.25</v>
      </c>
      <c r="S238" s="29">
        <v>8.5</v>
      </c>
      <c r="T238" s="29"/>
      <c r="U238" s="29">
        <f t="shared" si="14"/>
        <v>26.35</v>
      </c>
      <c r="V238" s="30">
        <f t="shared" si="15"/>
        <v>8.783333333333333</v>
      </c>
      <c r="W238" s="24"/>
      <c r="X238" s="28"/>
      <c r="Y238" s="31"/>
      <c r="Z238" s="32"/>
    </row>
    <row r="239" spans="2:26" ht="19.5" customHeight="1">
      <c r="B239" s="23">
        <v>9</v>
      </c>
      <c r="C239" s="24">
        <v>15</v>
      </c>
      <c r="D239" s="24" t="s">
        <v>858</v>
      </c>
      <c r="E239" s="34">
        <v>9143</v>
      </c>
      <c r="F239" s="24" t="s">
        <v>859</v>
      </c>
      <c r="G239" s="24" t="s">
        <v>6</v>
      </c>
      <c r="H239" s="24" t="s">
        <v>860</v>
      </c>
      <c r="I239" s="24" t="s">
        <v>8</v>
      </c>
      <c r="J239" s="34" t="s">
        <v>9</v>
      </c>
      <c r="K239" s="28" t="s">
        <v>851</v>
      </c>
      <c r="L239" s="28" t="s">
        <v>40</v>
      </c>
      <c r="M239" s="28" t="s">
        <v>41</v>
      </c>
      <c r="N239" s="28" t="s">
        <v>13</v>
      </c>
      <c r="O239" s="28" t="s">
        <v>861</v>
      </c>
      <c r="P239" s="28" t="s">
        <v>853</v>
      </c>
      <c r="Q239" s="29">
        <v>9.6</v>
      </c>
      <c r="R239" s="29">
        <v>9.25</v>
      </c>
      <c r="S239" s="29">
        <v>8.75</v>
      </c>
      <c r="T239" s="29"/>
      <c r="U239" s="29">
        <f t="shared" si="14"/>
        <v>27.6</v>
      </c>
      <c r="V239" s="30">
        <f t="shared" si="15"/>
        <v>9.200000000000001</v>
      </c>
      <c r="W239" s="24"/>
      <c r="X239" s="28"/>
      <c r="Y239" s="31"/>
      <c r="Z239" s="32"/>
    </row>
    <row r="240" spans="2:26" ht="19.5" customHeight="1">
      <c r="B240" s="23">
        <v>10</v>
      </c>
      <c r="C240" s="24">
        <v>139</v>
      </c>
      <c r="D240" s="25" t="s">
        <v>862</v>
      </c>
      <c r="E240" s="26">
        <v>9144</v>
      </c>
      <c r="F240" s="24" t="s">
        <v>863</v>
      </c>
      <c r="G240" s="24" t="s">
        <v>6</v>
      </c>
      <c r="H240" s="24" t="s">
        <v>864</v>
      </c>
      <c r="I240" s="24" t="s">
        <v>8</v>
      </c>
      <c r="J240" s="34" t="s">
        <v>9</v>
      </c>
      <c r="K240" s="27" t="s">
        <v>865</v>
      </c>
      <c r="L240" s="27" t="s">
        <v>55</v>
      </c>
      <c r="M240" s="27" t="s">
        <v>56</v>
      </c>
      <c r="N240" s="28" t="s">
        <v>13</v>
      </c>
      <c r="O240" s="27" t="s">
        <v>866</v>
      </c>
      <c r="P240" s="27" t="s">
        <v>867</v>
      </c>
      <c r="Q240" s="29">
        <v>8.6</v>
      </c>
      <c r="R240" s="29">
        <v>7.75</v>
      </c>
      <c r="S240" s="29">
        <v>8.5</v>
      </c>
      <c r="T240" s="29"/>
      <c r="U240" s="29">
        <f t="shared" si="14"/>
        <v>24.85</v>
      </c>
      <c r="V240" s="30">
        <f t="shared" si="15"/>
        <v>8.283333333333333</v>
      </c>
      <c r="W240" s="24"/>
      <c r="X240" s="28"/>
      <c r="Y240" s="31"/>
      <c r="Z240" s="32"/>
    </row>
    <row r="241" spans="2:26" ht="19.5" customHeight="1">
      <c r="B241" s="23">
        <v>11</v>
      </c>
      <c r="C241" s="24">
        <v>149</v>
      </c>
      <c r="D241" s="25" t="s">
        <v>868</v>
      </c>
      <c r="E241" s="34">
        <v>9145</v>
      </c>
      <c r="F241" s="25" t="s">
        <v>869</v>
      </c>
      <c r="G241" s="25" t="s">
        <v>683</v>
      </c>
      <c r="H241" s="25" t="s">
        <v>870</v>
      </c>
      <c r="I241" s="25" t="s">
        <v>8</v>
      </c>
      <c r="J241" s="26" t="s">
        <v>9</v>
      </c>
      <c r="K241" s="27" t="s">
        <v>871</v>
      </c>
      <c r="L241" s="27" t="s">
        <v>817</v>
      </c>
      <c r="M241" s="27" t="s">
        <v>818</v>
      </c>
      <c r="N241" s="28" t="s">
        <v>110</v>
      </c>
      <c r="O241" s="27" t="s">
        <v>872</v>
      </c>
      <c r="P241" s="27" t="s">
        <v>871</v>
      </c>
      <c r="Q241" s="39">
        <v>8.2</v>
      </c>
      <c r="R241" s="39">
        <v>9</v>
      </c>
      <c r="S241" s="39">
        <v>7.5</v>
      </c>
      <c r="T241" s="39"/>
      <c r="U241" s="29">
        <f t="shared" si="14"/>
        <v>24.7</v>
      </c>
      <c r="V241" s="30">
        <f t="shared" si="15"/>
        <v>8.233333333333333</v>
      </c>
      <c r="W241" s="24"/>
      <c r="X241" s="28"/>
      <c r="Y241" s="31"/>
      <c r="Z241" s="32"/>
    </row>
    <row r="242" spans="2:26" ht="19.5" customHeight="1">
      <c r="B242" s="23">
        <v>12</v>
      </c>
      <c r="C242" s="24">
        <v>63</v>
      </c>
      <c r="D242" s="25" t="s">
        <v>873</v>
      </c>
      <c r="E242" s="26">
        <v>9146</v>
      </c>
      <c r="F242" s="25" t="s">
        <v>874</v>
      </c>
      <c r="G242" s="25" t="s">
        <v>52</v>
      </c>
      <c r="H242" s="25" t="s">
        <v>875</v>
      </c>
      <c r="I242" s="25" t="s">
        <v>8</v>
      </c>
      <c r="J242" s="26" t="s">
        <v>9</v>
      </c>
      <c r="K242" s="82" t="s">
        <v>876</v>
      </c>
      <c r="L242" s="82" t="s">
        <v>483</v>
      </c>
      <c r="M242" s="82" t="s">
        <v>484</v>
      </c>
      <c r="N242" s="28" t="s">
        <v>13</v>
      </c>
      <c r="O242" s="82" t="s">
        <v>877</v>
      </c>
      <c r="P242" s="82" t="s">
        <v>878</v>
      </c>
      <c r="Q242" s="29">
        <v>9.4</v>
      </c>
      <c r="R242" s="29">
        <v>8.25</v>
      </c>
      <c r="S242" s="29">
        <v>8.75</v>
      </c>
      <c r="T242" s="29"/>
      <c r="U242" s="29">
        <f t="shared" si="14"/>
        <v>26.4</v>
      </c>
      <c r="V242" s="30">
        <f t="shared" si="15"/>
        <v>8.799999999999999</v>
      </c>
      <c r="W242" s="24"/>
      <c r="X242" s="28"/>
      <c r="Y242" s="31"/>
      <c r="Z242" s="32"/>
    </row>
    <row r="243" spans="2:26" ht="19.5" customHeight="1">
      <c r="B243" s="23">
        <v>13</v>
      </c>
      <c r="C243" s="24">
        <v>155</v>
      </c>
      <c r="D243" s="24" t="s">
        <v>879</v>
      </c>
      <c r="E243" s="26">
        <v>9148</v>
      </c>
      <c r="F243" s="24" t="s">
        <v>2182</v>
      </c>
      <c r="G243" s="24" t="s">
        <v>880</v>
      </c>
      <c r="H243" s="33" t="s">
        <v>242</v>
      </c>
      <c r="I243" s="24" t="s">
        <v>8</v>
      </c>
      <c r="J243" s="34" t="s">
        <v>24</v>
      </c>
      <c r="K243" s="28" t="s">
        <v>516</v>
      </c>
      <c r="L243" s="28" t="s">
        <v>180</v>
      </c>
      <c r="M243" s="28" t="s">
        <v>181</v>
      </c>
      <c r="N243" s="28" t="s">
        <v>13</v>
      </c>
      <c r="O243" s="28" t="s">
        <v>881</v>
      </c>
      <c r="P243" s="28" t="s">
        <v>516</v>
      </c>
      <c r="Q243" s="29">
        <v>8.2</v>
      </c>
      <c r="R243" s="29">
        <v>8.25</v>
      </c>
      <c r="S243" s="29">
        <v>7.5</v>
      </c>
      <c r="T243" s="29">
        <v>0.6</v>
      </c>
      <c r="U243" s="29">
        <f t="shared" si="14"/>
        <v>24.55</v>
      </c>
      <c r="V243" s="30">
        <f t="shared" si="15"/>
        <v>8.183333333333334</v>
      </c>
      <c r="W243" s="24"/>
      <c r="X243" s="28"/>
      <c r="Y243" s="31"/>
      <c r="Z243" s="32"/>
    </row>
    <row r="244" spans="2:26" ht="19.5" customHeight="1">
      <c r="B244" s="23">
        <v>14</v>
      </c>
      <c r="C244" s="24">
        <v>119</v>
      </c>
      <c r="D244" s="24" t="s">
        <v>882</v>
      </c>
      <c r="E244" s="26">
        <v>9150</v>
      </c>
      <c r="F244" s="25" t="s">
        <v>883</v>
      </c>
      <c r="G244" s="25" t="s">
        <v>6</v>
      </c>
      <c r="H244" s="25" t="s">
        <v>884</v>
      </c>
      <c r="I244" s="63" t="s">
        <v>8</v>
      </c>
      <c r="J244" s="64" t="s">
        <v>24</v>
      </c>
      <c r="K244" s="28" t="s">
        <v>885</v>
      </c>
      <c r="L244" s="28" t="s">
        <v>483</v>
      </c>
      <c r="M244" s="28" t="s">
        <v>484</v>
      </c>
      <c r="N244" s="28" t="s">
        <v>13</v>
      </c>
      <c r="O244" s="28" t="s">
        <v>886</v>
      </c>
      <c r="P244" s="28" t="s">
        <v>885</v>
      </c>
      <c r="Q244" s="29">
        <v>9</v>
      </c>
      <c r="R244" s="29">
        <v>8.5</v>
      </c>
      <c r="S244" s="29">
        <v>7.75</v>
      </c>
      <c r="T244" s="29"/>
      <c r="U244" s="29">
        <f t="shared" si="14"/>
        <v>25.25</v>
      </c>
      <c r="V244" s="30">
        <f t="shared" si="15"/>
        <v>8.416666666666666</v>
      </c>
      <c r="W244" s="24"/>
      <c r="X244" s="28"/>
      <c r="Y244" s="31"/>
      <c r="Z244" s="32"/>
    </row>
    <row r="245" spans="2:26" ht="19.5" customHeight="1">
      <c r="B245" s="23">
        <v>15</v>
      </c>
      <c r="C245" s="24">
        <v>91</v>
      </c>
      <c r="D245" s="25" t="s">
        <v>887</v>
      </c>
      <c r="E245" s="34">
        <v>9151</v>
      </c>
      <c r="F245" s="24" t="s">
        <v>888</v>
      </c>
      <c r="G245" s="24" t="s">
        <v>480</v>
      </c>
      <c r="H245" s="24" t="s">
        <v>98</v>
      </c>
      <c r="I245" s="24" t="s">
        <v>8</v>
      </c>
      <c r="J245" s="34" t="s">
        <v>9</v>
      </c>
      <c r="K245" s="27" t="s">
        <v>12</v>
      </c>
      <c r="L245" s="27" t="s">
        <v>11</v>
      </c>
      <c r="M245" s="27" t="s">
        <v>12</v>
      </c>
      <c r="N245" s="28" t="s">
        <v>13</v>
      </c>
      <c r="O245" s="27" t="s">
        <v>889</v>
      </c>
      <c r="P245" s="27" t="s">
        <v>12</v>
      </c>
      <c r="Q245" s="29">
        <v>8.6</v>
      </c>
      <c r="R245" s="29">
        <v>9</v>
      </c>
      <c r="S245" s="29">
        <v>8.25</v>
      </c>
      <c r="T245" s="29"/>
      <c r="U245" s="29">
        <f t="shared" si="14"/>
        <v>25.85</v>
      </c>
      <c r="V245" s="30">
        <f t="shared" si="15"/>
        <v>8.616666666666667</v>
      </c>
      <c r="W245" s="24"/>
      <c r="X245" s="28"/>
      <c r="Y245" s="31"/>
      <c r="Z245" s="32"/>
    </row>
    <row r="246" spans="2:26" ht="19.5" customHeight="1">
      <c r="B246" s="23">
        <v>16</v>
      </c>
      <c r="C246" s="24">
        <v>163</v>
      </c>
      <c r="D246" s="25" t="s">
        <v>890</v>
      </c>
      <c r="E246" s="26">
        <v>9152</v>
      </c>
      <c r="F246" s="25" t="s">
        <v>891</v>
      </c>
      <c r="G246" s="25" t="s">
        <v>6</v>
      </c>
      <c r="H246" s="25" t="s">
        <v>892</v>
      </c>
      <c r="I246" s="25" t="s">
        <v>8</v>
      </c>
      <c r="J246" s="26" t="s">
        <v>24</v>
      </c>
      <c r="K246" s="65" t="s">
        <v>484</v>
      </c>
      <c r="L246" s="65" t="s">
        <v>93</v>
      </c>
      <c r="M246" s="65" t="s">
        <v>92</v>
      </c>
      <c r="N246" s="28" t="s">
        <v>13</v>
      </c>
      <c r="O246" s="65" t="s">
        <v>893</v>
      </c>
      <c r="P246" s="65" t="s">
        <v>484</v>
      </c>
      <c r="Q246" s="39">
        <v>9.2</v>
      </c>
      <c r="R246" s="39">
        <v>7.5</v>
      </c>
      <c r="S246" s="39">
        <v>7.75</v>
      </c>
      <c r="T246" s="39"/>
      <c r="U246" s="29">
        <f t="shared" si="14"/>
        <v>24.45</v>
      </c>
      <c r="V246" s="30">
        <f t="shared" si="15"/>
        <v>8.15</v>
      </c>
      <c r="W246" s="24"/>
      <c r="X246" s="28"/>
      <c r="Y246" s="31"/>
      <c r="Z246" s="32"/>
    </row>
    <row r="247" spans="2:26" ht="19.5" customHeight="1">
      <c r="B247" s="23">
        <v>17</v>
      </c>
      <c r="C247" s="24">
        <v>204</v>
      </c>
      <c r="D247" s="25" t="s">
        <v>894</v>
      </c>
      <c r="E247" s="34">
        <v>9153</v>
      </c>
      <c r="F247" s="25" t="s">
        <v>895</v>
      </c>
      <c r="G247" s="25" t="s">
        <v>6</v>
      </c>
      <c r="H247" s="25" t="s">
        <v>896</v>
      </c>
      <c r="I247" s="63" t="s">
        <v>8</v>
      </c>
      <c r="J247" s="64" t="s">
        <v>9</v>
      </c>
      <c r="K247" s="27" t="s">
        <v>897</v>
      </c>
      <c r="L247" s="27" t="s">
        <v>86</v>
      </c>
      <c r="M247" s="27" t="s">
        <v>87</v>
      </c>
      <c r="N247" s="28" t="s">
        <v>13</v>
      </c>
      <c r="O247" s="27" t="s">
        <v>898</v>
      </c>
      <c r="P247" s="27" t="s">
        <v>899</v>
      </c>
      <c r="Q247" s="29">
        <v>8.4</v>
      </c>
      <c r="R247" s="29">
        <v>7.5</v>
      </c>
      <c r="S247" s="29">
        <v>7.75</v>
      </c>
      <c r="T247" s="29"/>
      <c r="U247" s="29">
        <f t="shared" si="14"/>
        <v>23.65</v>
      </c>
      <c r="V247" s="30">
        <f t="shared" si="15"/>
        <v>7.883333333333333</v>
      </c>
      <c r="W247" s="24"/>
      <c r="X247" s="28"/>
      <c r="Y247" s="31"/>
      <c r="Z247" s="32"/>
    </row>
    <row r="248" spans="2:26" ht="19.5" customHeight="1">
      <c r="B248" s="23">
        <v>18</v>
      </c>
      <c r="C248" s="24">
        <v>148</v>
      </c>
      <c r="D248" s="25" t="s">
        <v>900</v>
      </c>
      <c r="E248" s="26">
        <v>9154</v>
      </c>
      <c r="F248" s="25" t="s">
        <v>901</v>
      </c>
      <c r="G248" s="25" t="s">
        <v>318</v>
      </c>
      <c r="H248" s="25" t="s">
        <v>171</v>
      </c>
      <c r="I248" s="25" t="s">
        <v>8</v>
      </c>
      <c r="J248" s="26" t="s">
        <v>24</v>
      </c>
      <c r="K248" s="27" t="s">
        <v>34</v>
      </c>
      <c r="L248" s="27" t="s">
        <v>33</v>
      </c>
      <c r="M248" s="27" t="s">
        <v>34</v>
      </c>
      <c r="N248" s="28" t="s">
        <v>13</v>
      </c>
      <c r="O248" s="27" t="s">
        <v>902</v>
      </c>
      <c r="P248" s="27" t="s">
        <v>34</v>
      </c>
      <c r="Q248" s="39">
        <v>8.2</v>
      </c>
      <c r="R248" s="39">
        <v>8.25</v>
      </c>
      <c r="S248" s="39">
        <v>8.25</v>
      </c>
      <c r="T248" s="39"/>
      <c r="U248" s="29">
        <f t="shared" si="14"/>
        <v>24.7</v>
      </c>
      <c r="V248" s="30">
        <f t="shared" si="15"/>
        <v>8.233333333333333</v>
      </c>
      <c r="W248" s="24"/>
      <c r="X248" s="28"/>
      <c r="Y248" s="31"/>
      <c r="Z248" s="32"/>
    </row>
    <row r="249" spans="2:26" ht="19.5" customHeight="1">
      <c r="B249" s="23">
        <v>19</v>
      </c>
      <c r="C249" s="24">
        <v>146</v>
      </c>
      <c r="D249" s="25" t="s">
        <v>903</v>
      </c>
      <c r="E249" s="34">
        <v>9155</v>
      </c>
      <c r="F249" s="25" t="s">
        <v>904</v>
      </c>
      <c r="G249" s="25" t="s">
        <v>6</v>
      </c>
      <c r="H249" s="25" t="s">
        <v>601</v>
      </c>
      <c r="I249" s="25" t="s">
        <v>8</v>
      </c>
      <c r="J249" s="26" t="s">
        <v>9</v>
      </c>
      <c r="K249" s="27" t="s">
        <v>905</v>
      </c>
      <c r="L249" s="27" t="s">
        <v>26</v>
      </c>
      <c r="M249" s="27" t="s">
        <v>27</v>
      </c>
      <c r="N249" s="28" t="s">
        <v>13</v>
      </c>
      <c r="O249" s="27" t="s">
        <v>906</v>
      </c>
      <c r="P249" s="27" t="s">
        <v>907</v>
      </c>
      <c r="Q249" s="29">
        <v>8.5</v>
      </c>
      <c r="R249" s="29">
        <v>8</v>
      </c>
      <c r="S249" s="29">
        <v>8.2</v>
      </c>
      <c r="T249" s="29"/>
      <c r="U249" s="29">
        <f t="shared" si="14"/>
        <v>24.7</v>
      </c>
      <c r="V249" s="30">
        <f t="shared" si="15"/>
        <v>8.233333333333333</v>
      </c>
      <c r="W249" s="24"/>
      <c r="X249" s="28"/>
      <c r="Y249" s="31"/>
      <c r="Z249" s="32"/>
    </row>
    <row r="250" spans="2:26" ht="19.5" customHeight="1">
      <c r="B250" s="23">
        <v>20</v>
      </c>
      <c r="C250" s="24">
        <v>205</v>
      </c>
      <c r="D250" s="25" t="s">
        <v>908</v>
      </c>
      <c r="E250" s="26">
        <v>9156</v>
      </c>
      <c r="F250" s="27" t="s">
        <v>909</v>
      </c>
      <c r="G250" s="25" t="s">
        <v>910</v>
      </c>
      <c r="H250" s="25" t="s">
        <v>911</v>
      </c>
      <c r="I250" s="25" t="s">
        <v>8</v>
      </c>
      <c r="J250" s="26" t="s">
        <v>9</v>
      </c>
      <c r="K250" s="27" t="s">
        <v>912</v>
      </c>
      <c r="L250" s="27" t="s">
        <v>33</v>
      </c>
      <c r="M250" s="27" t="s">
        <v>34</v>
      </c>
      <c r="N250" s="28" t="s">
        <v>13</v>
      </c>
      <c r="O250" s="27" t="s">
        <v>913</v>
      </c>
      <c r="P250" s="27" t="s">
        <v>912</v>
      </c>
      <c r="Q250" s="29">
        <v>8.4</v>
      </c>
      <c r="R250" s="29">
        <v>8</v>
      </c>
      <c r="S250" s="29">
        <v>7.25</v>
      </c>
      <c r="T250" s="29"/>
      <c r="U250" s="29">
        <f t="shared" si="14"/>
        <v>23.65</v>
      </c>
      <c r="V250" s="30">
        <f t="shared" si="15"/>
        <v>7.883333333333333</v>
      </c>
      <c r="W250" s="24"/>
      <c r="X250" s="28"/>
      <c r="Y250" s="31"/>
      <c r="Z250" s="32"/>
    </row>
    <row r="251" spans="2:26" ht="19.5" customHeight="1">
      <c r="B251" s="23">
        <v>21</v>
      </c>
      <c r="C251" s="24"/>
      <c r="D251" s="24"/>
      <c r="E251" s="34">
        <v>9157</v>
      </c>
      <c r="F251" s="25" t="s">
        <v>914</v>
      </c>
      <c r="G251" s="25" t="s">
        <v>6</v>
      </c>
      <c r="H251" s="25" t="s">
        <v>915</v>
      </c>
      <c r="I251" s="25" t="s">
        <v>8</v>
      </c>
      <c r="J251" s="26" t="s">
        <v>9</v>
      </c>
      <c r="K251" s="28" t="s">
        <v>916</v>
      </c>
      <c r="L251" s="28" t="s">
        <v>917</v>
      </c>
      <c r="M251" s="28" t="s">
        <v>34</v>
      </c>
      <c r="N251" s="28"/>
      <c r="O251" s="28"/>
      <c r="P251" s="28"/>
      <c r="Q251" s="29"/>
      <c r="R251" s="29"/>
      <c r="S251" s="29"/>
      <c r="T251" s="29"/>
      <c r="U251" s="29">
        <v>23.3</v>
      </c>
      <c r="V251" s="30"/>
      <c r="W251" s="24"/>
      <c r="X251" s="28"/>
      <c r="Y251" s="31"/>
      <c r="Z251" s="32"/>
    </row>
    <row r="252" spans="2:26" ht="19.5" customHeight="1">
      <c r="B252" s="23">
        <v>22</v>
      </c>
      <c r="C252" s="24">
        <v>104</v>
      </c>
      <c r="D252" s="25" t="s">
        <v>918</v>
      </c>
      <c r="E252" s="26">
        <v>9158</v>
      </c>
      <c r="F252" s="25" t="s">
        <v>919</v>
      </c>
      <c r="G252" s="25" t="s">
        <v>6</v>
      </c>
      <c r="H252" s="25" t="s">
        <v>920</v>
      </c>
      <c r="I252" s="25" t="s">
        <v>8</v>
      </c>
      <c r="J252" s="26" t="s">
        <v>24</v>
      </c>
      <c r="K252" s="27" t="s">
        <v>921</v>
      </c>
      <c r="L252" s="27" t="s">
        <v>607</v>
      </c>
      <c r="M252" s="27" t="s">
        <v>606</v>
      </c>
      <c r="N252" s="28" t="s">
        <v>13</v>
      </c>
      <c r="O252" s="27" t="s">
        <v>344</v>
      </c>
      <c r="P252" s="27" t="s">
        <v>921</v>
      </c>
      <c r="Q252" s="29">
        <v>9.6</v>
      </c>
      <c r="R252" s="29">
        <v>7.75</v>
      </c>
      <c r="S252" s="29">
        <v>8.25</v>
      </c>
      <c r="T252" s="29"/>
      <c r="U252" s="29">
        <f t="shared" si="14"/>
        <v>25.6</v>
      </c>
      <c r="V252" s="30">
        <f t="shared" si="15"/>
        <v>8.533333333333333</v>
      </c>
      <c r="W252" s="24"/>
      <c r="X252" s="28"/>
      <c r="Y252" s="31"/>
      <c r="Z252" s="32"/>
    </row>
    <row r="253" spans="2:26" ht="19.5" customHeight="1">
      <c r="B253" s="23">
        <v>23</v>
      </c>
      <c r="C253" s="24">
        <v>165</v>
      </c>
      <c r="D253" s="24" t="s">
        <v>922</v>
      </c>
      <c r="E253" s="34">
        <v>9159</v>
      </c>
      <c r="F253" s="24" t="s">
        <v>923</v>
      </c>
      <c r="G253" s="24" t="s">
        <v>924</v>
      </c>
      <c r="H253" s="24" t="s">
        <v>925</v>
      </c>
      <c r="I253" s="24" t="s">
        <v>8</v>
      </c>
      <c r="J253" s="34" t="s">
        <v>24</v>
      </c>
      <c r="K253" s="28" t="s">
        <v>926</v>
      </c>
      <c r="L253" s="28" t="s">
        <v>927</v>
      </c>
      <c r="M253" s="28" t="s">
        <v>928</v>
      </c>
      <c r="N253" s="28" t="s">
        <v>110</v>
      </c>
      <c r="O253" s="28" t="s">
        <v>929</v>
      </c>
      <c r="P253" s="28" t="s">
        <v>930</v>
      </c>
      <c r="Q253" s="29">
        <v>8.4</v>
      </c>
      <c r="R253" s="29">
        <v>8</v>
      </c>
      <c r="S253" s="29">
        <v>8</v>
      </c>
      <c r="T253" s="29"/>
      <c r="U253" s="29">
        <f t="shared" si="14"/>
        <v>24.4</v>
      </c>
      <c r="V253" s="30">
        <f t="shared" si="15"/>
        <v>8.133333333333333</v>
      </c>
      <c r="W253" s="24"/>
      <c r="X253" s="28"/>
      <c r="Y253" s="31"/>
      <c r="Z253" s="32"/>
    </row>
    <row r="254" spans="2:26" ht="19.5" customHeight="1">
      <c r="B254" s="23">
        <v>24</v>
      </c>
      <c r="C254" s="24">
        <v>156</v>
      </c>
      <c r="D254" s="25" t="s">
        <v>931</v>
      </c>
      <c r="E254" s="26">
        <v>9160</v>
      </c>
      <c r="F254" s="25" t="s">
        <v>932</v>
      </c>
      <c r="G254" s="25" t="s">
        <v>6</v>
      </c>
      <c r="H254" s="25" t="s">
        <v>933</v>
      </c>
      <c r="I254" s="25" t="s">
        <v>8</v>
      </c>
      <c r="J254" s="26" t="s">
        <v>24</v>
      </c>
      <c r="K254" s="27" t="s">
        <v>484</v>
      </c>
      <c r="L254" s="27" t="s">
        <v>55</v>
      </c>
      <c r="M254" s="27" t="s">
        <v>56</v>
      </c>
      <c r="N254" s="28" t="s">
        <v>13</v>
      </c>
      <c r="O254" s="27" t="s">
        <v>934</v>
      </c>
      <c r="P254" s="27" t="s">
        <v>484</v>
      </c>
      <c r="Q254" s="29">
        <v>9</v>
      </c>
      <c r="R254" s="29">
        <v>8.75</v>
      </c>
      <c r="S254" s="29">
        <v>6.75</v>
      </c>
      <c r="T254" s="29"/>
      <c r="U254" s="29">
        <f t="shared" si="14"/>
        <v>24.5</v>
      </c>
      <c r="V254" s="30">
        <f t="shared" si="15"/>
        <v>8.166666666666666</v>
      </c>
      <c r="W254" s="24"/>
      <c r="X254" s="28"/>
      <c r="Y254" s="31"/>
      <c r="Z254" s="32"/>
    </row>
    <row r="255" spans="2:26" ht="19.5" customHeight="1">
      <c r="B255" s="23">
        <v>25</v>
      </c>
      <c r="C255" s="24">
        <v>167</v>
      </c>
      <c r="D255" s="25" t="s">
        <v>935</v>
      </c>
      <c r="E255" s="34">
        <v>9161</v>
      </c>
      <c r="F255" s="24" t="s">
        <v>936</v>
      </c>
      <c r="G255" s="24" t="s">
        <v>6</v>
      </c>
      <c r="H255" s="24" t="s">
        <v>937</v>
      </c>
      <c r="I255" s="24" t="s">
        <v>8</v>
      </c>
      <c r="J255" s="34" t="s">
        <v>24</v>
      </c>
      <c r="K255" s="27" t="s">
        <v>938</v>
      </c>
      <c r="L255" s="27" t="s">
        <v>939</v>
      </c>
      <c r="M255" s="27" t="s">
        <v>940</v>
      </c>
      <c r="N255" s="28" t="s">
        <v>13</v>
      </c>
      <c r="O255" s="27" t="s">
        <v>163</v>
      </c>
      <c r="P255" s="27" t="s">
        <v>941</v>
      </c>
      <c r="Q255" s="29">
        <v>8.6</v>
      </c>
      <c r="R255" s="29">
        <v>7.5</v>
      </c>
      <c r="S255" s="29">
        <v>8.25</v>
      </c>
      <c r="T255" s="29"/>
      <c r="U255" s="29">
        <f t="shared" si="14"/>
        <v>24.35</v>
      </c>
      <c r="V255" s="30">
        <f t="shared" si="15"/>
        <v>8.116666666666667</v>
      </c>
      <c r="W255" s="24"/>
      <c r="X255" s="28"/>
      <c r="Y255" s="31"/>
      <c r="Z255" s="32"/>
    </row>
    <row r="256" spans="2:26" ht="19.5" customHeight="1">
      <c r="B256" s="23">
        <v>26</v>
      </c>
      <c r="C256" s="24">
        <v>61</v>
      </c>
      <c r="D256" s="25" t="s">
        <v>942</v>
      </c>
      <c r="E256" s="26">
        <v>9162</v>
      </c>
      <c r="F256" s="25" t="s">
        <v>943</v>
      </c>
      <c r="G256" s="25" t="s">
        <v>6</v>
      </c>
      <c r="H256" s="25" t="s">
        <v>944</v>
      </c>
      <c r="I256" s="25" t="s">
        <v>8</v>
      </c>
      <c r="J256" s="26" t="s">
        <v>24</v>
      </c>
      <c r="K256" s="27" t="s">
        <v>945</v>
      </c>
      <c r="L256" s="27" t="s">
        <v>483</v>
      </c>
      <c r="M256" s="27" t="s">
        <v>484</v>
      </c>
      <c r="N256" s="28" t="s">
        <v>13</v>
      </c>
      <c r="O256" s="27" t="s">
        <v>946</v>
      </c>
      <c r="P256" s="27" t="s">
        <v>947</v>
      </c>
      <c r="Q256" s="29">
        <v>9.4</v>
      </c>
      <c r="R256" s="29">
        <v>8.5</v>
      </c>
      <c r="S256" s="29">
        <v>8.5</v>
      </c>
      <c r="T256" s="29"/>
      <c r="U256" s="29">
        <f t="shared" si="14"/>
        <v>26.4</v>
      </c>
      <c r="V256" s="30">
        <f t="shared" si="15"/>
        <v>8.799999999999999</v>
      </c>
      <c r="W256" s="24"/>
      <c r="X256" s="28"/>
      <c r="Y256" s="31"/>
      <c r="Z256" s="32"/>
    </row>
    <row r="257" spans="2:26" ht="19.5" customHeight="1">
      <c r="B257" s="23">
        <v>27</v>
      </c>
      <c r="C257" s="24">
        <v>62</v>
      </c>
      <c r="D257" s="25" t="s">
        <v>948</v>
      </c>
      <c r="E257" s="34">
        <v>9163</v>
      </c>
      <c r="F257" s="25" t="s">
        <v>949</v>
      </c>
      <c r="G257" s="25" t="s">
        <v>6</v>
      </c>
      <c r="H257" s="25" t="s">
        <v>950</v>
      </c>
      <c r="I257" s="25" t="s">
        <v>8</v>
      </c>
      <c r="J257" s="26" t="s">
        <v>24</v>
      </c>
      <c r="K257" s="27" t="s">
        <v>396</v>
      </c>
      <c r="L257" s="27" t="s">
        <v>33</v>
      </c>
      <c r="M257" s="27" t="s">
        <v>34</v>
      </c>
      <c r="N257" s="28" t="s">
        <v>13</v>
      </c>
      <c r="O257" s="27" t="s">
        <v>951</v>
      </c>
      <c r="P257" s="27" t="s">
        <v>396</v>
      </c>
      <c r="Q257" s="29">
        <v>9.4</v>
      </c>
      <c r="R257" s="29">
        <v>9.25</v>
      </c>
      <c r="S257" s="29">
        <v>7.75</v>
      </c>
      <c r="T257" s="29"/>
      <c r="U257" s="29">
        <f t="shared" si="14"/>
        <v>26.4</v>
      </c>
      <c r="V257" s="30">
        <f t="shared" si="15"/>
        <v>8.799999999999999</v>
      </c>
      <c r="W257" s="24"/>
      <c r="X257" s="28"/>
      <c r="Y257" s="31"/>
      <c r="Z257" s="32"/>
    </row>
    <row r="258" spans="2:26" ht="19.5" customHeight="1">
      <c r="B258" s="23">
        <v>28</v>
      </c>
      <c r="C258" s="24">
        <v>59</v>
      </c>
      <c r="D258" s="25" t="s">
        <v>952</v>
      </c>
      <c r="E258" s="26">
        <v>9164</v>
      </c>
      <c r="F258" s="25" t="s">
        <v>953</v>
      </c>
      <c r="G258" s="25" t="s">
        <v>954</v>
      </c>
      <c r="H258" s="25" t="s">
        <v>955</v>
      </c>
      <c r="I258" s="25" t="s">
        <v>8</v>
      </c>
      <c r="J258" s="26" t="s">
        <v>9</v>
      </c>
      <c r="K258" s="27" t="s">
        <v>552</v>
      </c>
      <c r="L258" s="27" t="s">
        <v>86</v>
      </c>
      <c r="M258" s="27" t="s">
        <v>87</v>
      </c>
      <c r="N258" s="28" t="s">
        <v>13</v>
      </c>
      <c r="O258" s="27" t="s">
        <v>812</v>
      </c>
      <c r="P258" s="27" t="s">
        <v>552</v>
      </c>
      <c r="Q258" s="39">
        <v>9.2</v>
      </c>
      <c r="R258" s="39">
        <v>8.75</v>
      </c>
      <c r="S258" s="39">
        <v>8.5</v>
      </c>
      <c r="T258" s="39"/>
      <c r="U258" s="29">
        <f t="shared" si="14"/>
        <v>26.45</v>
      </c>
      <c r="V258" s="30">
        <f t="shared" si="15"/>
        <v>8.816666666666666</v>
      </c>
      <c r="W258" s="24"/>
      <c r="X258" s="28"/>
      <c r="Y258" s="31"/>
      <c r="Z258" s="32"/>
    </row>
    <row r="259" spans="2:26" ht="19.5" customHeight="1">
      <c r="B259" s="23">
        <v>29</v>
      </c>
      <c r="C259" s="24">
        <v>1</v>
      </c>
      <c r="D259" s="25" t="s">
        <v>956</v>
      </c>
      <c r="E259" s="34">
        <v>9165</v>
      </c>
      <c r="F259" s="25" t="s">
        <v>957</v>
      </c>
      <c r="G259" s="25" t="s">
        <v>6</v>
      </c>
      <c r="H259" s="25" t="s">
        <v>958</v>
      </c>
      <c r="I259" s="25" t="s">
        <v>8</v>
      </c>
      <c r="J259" s="26" t="s">
        <v>9</v>
      </c>
      <c r="K259" s="27" t="s">
        <v>959</v>
      </c>
      <c r="L259" s="27" t="s">
        <v>11</v>
      </c>
      <c r="M259" s="27" t="s">
        <v>12</v>
      </c>
      <c r="N259" s="28" t="s">
        <v>13</v>
      </c>
      <c r="O259" s="27" t="s">
        <v>960</v>
      </c>
      <c r="P259" s="27" t="s">
        <v>959</v>
      </c>
      <c r="Q259" s="29">
        <v>9.4</v>
      </c>
      <c r="R259" s="29">
        <v>10</v>
      </c>
      <c r="S259" s="29">
        <v>9.25</v>
      </c>
      <c r="T259" s="29"/>
      <c r="U259" s="29">
        <f t="shared" si="14"/>
        <v>28.65</v>
      </c>
      <c r="V259" s="30">
        <f t="shared" si="15"/>
        <v>9.549999999999999</v>
      </c>
      <c r="W259" s="24"/>
      <c r="X259" s="28"/>
      <c r="Y259" s="31"/>
      <c r="Z259" s="32"/>
    </row>
    <row r="260" spans="2:26" ht="19.5" customHeight="1">
      <c r="B260" s="84">
        <v>30</v>
      </c>
      <c r="C260" s="85">
        <v>32</v>
      </c>
      <c r="D260" s="86" t="s">
        <v>961</v>
      </c>
      <c r="E260" s="87">
        <v>9167</v>
      </c>
      <c r="F260" s="86" t="s">
        <v>962</v>
      </c>
      <c r="G260" s="86" t="s">
        <v>6</v>
      </c>
      <c r="H260" s="86" t="s">
        <v>963</v>
      </c>
      <c r="I260" s="86" t="s">
        <v>8</v>
      </c>
      <c r="J260" s="88" t="s">
        <v>24</v>
      </c>
      <c r="K260" s="89" t="s">
        <v>964</v>
      </c>
      <c r="L260" s="89" t="s">
        <v>26</v>
      </c>
      <c r="M260" s="89" t="s">
        <v>27</v>
      </c>
      <c r="N260" s="90" t="s">
        <v>13</v>
      </c>
      <c r="O260" s="89" t="s">
        <v>965</v>
      </c>
      <c r="P260" s="89" t="s">
        <v>966</v>
      </c>
      <c r="Q260" s="91">
        <v>9.2</v>
      </c>
      <c r="R260" s="91">
        <v>9.5</v>
      </c>
      <c r="S260" s="91">
        <v>8.25</v>
      </c>
      <c r="T260" s="91"/>
      <c r="U260" s="91">
        <f t="shared" si="14"/>
        <v>26.95</v>
      </c>
      <c r="V260" s="92">
        <f t="shared" si="15"/>
        <v>8.983333333333333</v>
      </c>
      <c r="W260" s="24"/>
      <c r="X260" s="28"/>
      <c r="Y260" s="31"/>
      <c r="Z260" s="32"/>
    </row>
    <row r="261" spans="2:26" ht="19.5" customHeight="1">
      <c r="B261" s="177">
        <v>31</v>
      </c>
      <c r="C261" s="178"/>
      <c r="D261" s="179"/>
      <c r="E261" s="180">
        <v>9169</v>
      </c>
      <c r="F261" s="179" t="s">
        <v>967</v>
      </c>
      <c r="G261" s="179"/>
      <c r="H261" s="179"/>
      <c r="I261" s="179"/>
      <c r="J261" s="181" t="s">
        <v>9</v>
      </c>
      <c r="K261" s="182"/>
      <c r="L261" s="182"/>
      <c r="M261" s="182"/>
      <c r="N261" s="183"/>
      <c r="O261" s="182"/>
      <c r="P261" s="182"/>
      <c r="Q261" s="184"/>
      <c r="R261" s="184"/>
      <c r="S261" s="184"/>
      <c r="T261" s="184"/>
      <c r="U261" s="184"/>
      <c r="V261" s="185"/>
      <c r="W261" s="24"/>
      <c r="X261" s="28"/>
      <c r="Y261" s="31"/>
      <c r="Z261" s="32"/>
    </row>
    <row r="262" spans="2:26" ht="19.5" customHeight="1">
      <c r="B262" s="176">
        <v>32</v>
      </c>
      <c r="C262" s="95"/>
      <c r="D262" s="96"/>
      <c r="E262" s="97">
        <v>9605</v>
      </c>
      <c r="F262" s="96" t="s">
        <v>1805</v>
      </c>
      <c r="G262" s="96"/>
      <c r="H262" s="96"/>
      <c r="I262" s="96"/>
      <c r="J262" s="98"/>
      <c r="K262" s="99"/>
      <c r="L262" s="99"/>
      <c r="M262" s="99"/>
      <c r="N262" s="100"/>
      <c r="O262" s="99"/>
      <c r="P262" s="99"/>
      <c r="Q262" s="101"/>
      <c r="R262" s="101"/>
      <c r="S262" s="101"/>
      <c r="T262" s="101"/>
      <c r="U262" s="101"/>
      <c r="V262" s="102"/>
      <c r="W262" s="42"/>
      <c r="X262" s="47"/>
      <c r="Y262" s="48"/>
      <c r="Z262" s="49"/>
    </row>
    <row r="263" ht="15">
      <c r="F263" s="52"/>
    </row>
    <row r="266" ht="15">
      <c r="X266" s="60"/>
    </row>
    <row r="271" spans="2:26" ht="26.25">
      <c r="B271" s="446" t="s">
        <v>1005</v>
      </c>
      <c r="C271" s="446"/>
      <c r="D271" s="446"/>
      <c r="E271" s="446"/>
      <c r="F271" s="446"/>
      <c r="G271" s="446"/>
      <c r="H271" s="446"/>
      <c r="I271" s="446"/>
      <c r="J271" s="446"/>
      <c r="K271" s="446"/>
      <c r="L271" s="446"/>
      <c r="M271" s="446"/>
      <c r="N271" s="446"/>
      <c r="O271" s="446"/>
      <c r="P271" s="446"/>
      <c r="Q271" s="446"/>
      <c r="R271" s="446"/>
      <c r="S271" s="446"/>
      <c r="T271" s="446"/>
      <c r="U271" s="446"/>
      <c r="V271" s="446"/>
      <c r="W271" s="446"/>
      <c r="X271" s="446"/>
      <c r="Y271" s="446"/>
      <c r="Z271" s="446"/>
    </row>
    <row r="272" spans="2:26" ht="18">
      <c r="B272" s="447" t="s">
        <v>1006</v>
      </c>
      <c r="C272" s="447"/>
      <c r="D272" s="447"/>
      <c r="E272" s="447"/>
      <c r="F272" s="447"/>
      <c r="G272" s="447"/>
      <c r="H272" s="447"/>
      <c r="I272" s="447"/>
      <c r="J272" s="447"/>
      <c r="K272" s="447"/>
      <c r="L272" s="447"/>
      <c r="M272" s="447"/>
      <c r="N272" s="447"/>
      <c r="O272" s="447"/>
      <c r="P272" s="447"/>
      <c r="Q272" s="447"/>
      <c r="R272" s="447"/>
      <c r="S272" s="447"/>
      <c r="T272" s="447"/>
      <c r="U272" s="447"/>
      <c r="V272" s="447"/>
      <c r="W272" s="447"/>
      <c r="X272" s="447"/>
      <c r="Y272" s="447"/>
      <c r="Z272" s="447"/>
    </row>
    <row r="273" ht="8.25" customHeight="1"/>
    <row r="274" spans="2:26" ht="30.75">
      <c r="B274" s="113" t="s">
        <v>1004</v>
      </c>
      <c r="E274" s="6" t="s">
        <v>1</v>
      </c>
      <c r="F274" s="106" t="s">
        <v>2</v>
      </c>
      <c r="W274" s="8"/>
      <c r="X274" s="9"/>
      <c r="Y274" s="10"/>
      <c r="Z274" s="11"/>
    </row>
    <row r="275" spans="2:26" ht="19.5" customHeight="1">
      <c r="B275" s="114">
        <v>1</v>
      </c>
      <c r="E275" s="110">
        <v>9025</v>
      </c>
      <c r="F275" s="107" t="s">
        <v>974</v>
      </c>
      <c r="W275" s="13"/>
      <c r="X275" s="17"/>
      <c r="Y275" s="21"/>
      <c r="Z275" s="22"/>
    </row>
    <row r="276" spans="2:26" ht="19.5" customHeight="1">
      <c r="B276" s="115">
        <v>2</v>
      </c>
      <c r="E276" s="111">
        <v>8988</v>
      </c>
      <c r="F276" s="108" t="s">
        <v>975</v>
      </c>
      <c r="W276" s="24"/>
      <c r="X276" s="28"/>
      <c r="Y276" s="31"/>
      <c r="Z276" s="32"/>
    </row>
    <row r="277" spans="2:26" ht="19.5" customHeight="1">
      <c r="B277" s="115">
        <v>3</v>
      </c>
      <c r="E277" s="111">
        <v>9134</v>
      </c>
      <c r="F277" s="108" t="s">
        <v>976</v>
      </c>
      <c r="W277" s="24"/>
      <c r="X277" s="28"/>
      <c r="Y277" s="31"/>
      <c r="Z277" s="32"/>
    </row>
    <row r="278" spans="2:26" ht="19.5" customHeight="1">
      <c r="B278" s="115">
        <v>4</v>
      </c>
      <c r="E278" s="111">
        <v>8958</v>
      </c>
      <c r="F278" s="170" t="s">
        <v>977</v>
      </c>
      <c r="W278" s="24"/>
      <c r="X278" s="28"/>
      <c r="Y278" s="31"/>
      <c r="Z278" s="32"/>
    </row>
    <row r="279" spans="2:26" ht="19.5" customHeight="1">
      <c r="B279" s="115">
        <v>5</v>
      </c>
      <c r="E279" s="111">
        <v>8957</v>
      </c>
      <c r="F279" s="108" t="s">
        <v>978</v>
      </c>
      <c r="W279" s="24"/>
      <c r="X279" s="28"/>
      <c r="Y279" s="31"/>
      <c r="Z279" s="32"/>
    </row>
    <row r="280" spans="2:26" ht="19.5" customHeight="1">
      <c r="B280" s="115">
        <v>6</v>
      </c>
      <c r="E280" s="111">
        <v>9104</v>
      </c>
      <c r="F280" s="108" t="s">
        <v>979</v>
      </c>
      <c r="W280" s="24"/>
      <c r="X280" s="28"/>
      <c r="Y280" s="31"/>
      <c r="Z280" s="32"/>
    </row>
    <row r="281" spans="2:26" ht="19.5" customHeight="1">
      <c r="B281" s="115">
        <v>7</v>
      </c>
      <c r="E281" s="111">
        <v>9032</v>
      </c>
      <c r="F281" s="108" t="s">
        <v>980</v>
      </c>
      <c r="W281" s="24"/>
      <c r="X281" s="28"/>
      <c r="Y281" s="31"/>
      <c r="Z281" s="32"/>
    </row>
    <row r="282" spans="2:26" ht="19.5" customHeight="1">
      <c r="B282" s="115">
        <v>8</v>
      </c>
      <c r="E282" s="111">
        <v>9140</v>
      </c>
      <c r="F282" s="168" t="s">
        <v>981</v>
      </c>
      <c r="W282" s="24"/>
      <c r="X282" s="28"/>
      <c r="Y282" s="31"/>
      <c r="Z282" s="32"/>
    </row>
    <row r="283" spans="2:26" ht="19.5" customHeight="1">
      <c r="B283" s="115">
        <v>9</v>
      </c>
      <c r="E283" s="111">
        <v>9070</v>
      </c>
      <c r="F283" s="108" t="s">
        <v>982</v>
      </c>
      <c r="W283" s="24"/>
      <c r="X283" s="28"/>
      <c r="Y283" s="31"/>
      <c r="Z283" s="32"/>
    </row>
    <row r="284" spans="2:26" ht="19.5" customHeight="1">
      <c r="B284" s="115">
        <v>10</v>
      </c>
      <c r="E284" s="111">
        <v>8962</v>
      </c>
      <c r="F284" s="108" t="s">
        <v>983</v>
      </c>
      <c r="W284" s="24"/>
      <c r="X284" s="28"/>
      <c r="Y284" s="31"/>
      <c r="Z284" s="32"/>
    </row>
    <row r="285" spans="2:26" ht="19.5" customHeight="1">
      <c r="B285" s="115">
        <v>11</v>
      </c>
      <c r="E285" s="111">
        <v>8999</v>
      </c>
      <c r="F285" s="108" t="s">
        <v>984</v>
      </c>
      <c r="W285" s="24"/>
      <c r="X285" s="28"/>
      <c r="Y285" s="31"/>
      <c r="Z285" s="32"/>
    </row>
    <row r="286" spans="2:26" ht="19.5" customHeight="1">
      <c r="B286" s="115">
        <v>12</v>
      </c>
      <c r="E286" s="111">
        <v>9107</v>
      </c>
      <c r="F286" s="108" t="s">
        <v>985</v>
      </c>
      <c r="W286" s="24"/>
      <c r="X286" s="28"/>
      <c r="Y286" s="31"/>
      <c r="Z286" s="32"/>
    </row>
    <row r="287" spans="2:26" ht="19.5" customHeight="1">
      <c r="B287" s="115">
        <v>13</v>
      </c>
      <c r="E287" s="111">
        <v>9142</v>
      </c>
      <c r="F287" s="108" t="s">
        <v>986</v>
      </c>
      <c r="W287" s="24"/>
      <c r="X287" s="28"/>
      <c r="Y287" s="31"/>
      <c r="Z287" s="32"/>
    </row>
    <row r="288" spans="2:26" ht="19.5" customHeight="1">
      <c r="B288" s="115">
        <v>14</v>
      </c>
      <c r="E288" s="111">
        <v>9076</v>
      </c>
      <c r="F288" s="108" t="s">
        <v>987</v>
      </c>
      <c r="W288" s="24"/>
      <c r="X288" s="28"/>
      <c r="Y288" s="31"/>
      <c r="Z288" s="32"/>
    </row>
    <row r="289" spans="2:26" ht="19.5" customHeight="1">
      <c r="B289" s="115">
        <v>15</v>
      </c>
      <c r="E289" s="111">
        <v>8967</v>
      </c>
      <c r="F289" s="169" t="s">
        <v>988</v>
      </c>
      <c r="W289" s="24"/>
      <c r="X289" s="28"/>
      <c r="Y289" s="31"/>
      <c r="Z289" s="32"/>
    </row>
    <row r="290" spans="2:26" ht="19.5" customHeight="1">
      <c r="B290" s="115">
        <v>16</v>
      </c>
      <c r="E290" s="111">
        <v>9007</v>
      </c>
      <c r="F290" s="108" t="s">
        <v>989</v>
      </c>
      <c r="W290" s="24"/>
      <c r="X290" s="28"/>
      <c r="Y290" s="31"/>
      <c r="Z290" s="32"/>
    </row>
    <row r="291" spans="2:26" ht="19.5" customHeight="1">
      <c r="B291" s="115">
        <v>17</v>
      </c>
      <c r="E291" s="111">
        <v>9110</v>
      </c>
      <c r="F291" s="108" t="s">
        <v>990</v>
      </c>
      <c r="W291" s="24"/>
      <c r="X291" s="28"/>
      <c r="Y291" s="31"/>
      <c r="Z291" s="32"/>
    </row>
    <row r="292" spans="2:26" ht="19.5" customHeight="1">
      <c r="B292" s="115">
        <v>18</v>
      </c>
      <c r="E292" s="111">
        <v>9080</v>
      </c>
      <c r="F292" s="108" t="s">
        <v>991</v>
      </c>
      <c r="W292" s="24"/>
      <c r="X292" s="28"/>
      <c r="Y292" s="31"/>
      <c r="Z292" s="32"/>
    </row>
    <row r="293" spans="2:26" ht="19.5" customHeight="1">
      <c r="B293" s="115">
        <v>19</v>
      </c>
      <c r="E293" s="111">
        <v>9149</v>
      </c>
      <c r="F293" s="108" t="s">
        <v>992</v>
      </c>
      <c r="W293" s="24"/>
      <c r="X293" s="28"/>
      <c r="Y293" s="31"/>
      <c r="Z293" s="32"/>
    </row>
    <row r="294" spans="2:26" ht="19.5" customHeight="1">
      <c r="B294" s="115">
        <v>20</v>
      </c>
      <c r="E294" s="111">
        <v>8971</v>
      </c>
      <c r="F294" s="168" t="s">
        <v>993</v>
      </c>
      <c r="W294" s="24"/>
      <c r="X294" s="28"/>
      <c r="Y294" s="31"/>
      <c r="Z294" s="32"/>
    </row>
    <row r="295" spans="2:26" ht="19.5" customHeight="1">
      <c r="B295" s="115">
        <v>21</v>
      </c>
      <c r="E295" s="111">
        <v>9082</v>
      </c>
      <c r="F295" s="108" t="s">
        <v>994</v>
      </c>
      <c r="W295" s="24"/>
      <c r="X295" s="28"/>
      <c r="Y295" s="31"/>
      <c r="Z295" s="32"/>
    </row>
    <row r="296" spans="2:26" ht="19.5" customHeight="1">
      <c r="B296" s="115">
        <v>22</v>
      </c>
      <c r="E296" s="111">
        <v>9121</v>
      </c>
      <c r="F296" s="108" t="s">
        <v>995</v>
      </c>
      <c r="W296" s="24"/>
      <c r="X296" s="28"/>
      <c r="Y296" s="31"/>
      <c r="Z296" s="32"/>
    </row>
    <row r="297" spans="2:26" ht="19.5" customHeight="1">
      <c r="B297" s="115">
        <v>23</v>
      </c>
      <c r="E297" s="111">
        <v>9016</v>
      </c>
      <c r="F297" s="108" t="s">
        <v>996</v>
      </c>
      <c r="W297" s="24"/>
      <c r="X297" s="28"/>
      <c r="Y297" s="31"/>
      <c r="Z297" s="32"/>
    </row>
    <row r="298" spans="2:26" ht="19.5" customHeight="1">
      <c r="B298" s="115">
        <v>24</v>
      </c>
      <c r="E298" s="111">
        <v>9086</v>
      </c>
      <c r="F298" s="108" t="s">
        <v>997</v>
      </c>
      <c r="W298" s="24"/>
      <c r="X298" s="28"/>
      <c r="Y298" s="31"/>
      <c r="Z298" s="32"/>
    </row>
    <row r="299" spans="2:26" ht="19.5" customHeight="1">
      <c r="B299" s="115">
        <v>25</v>
      </c>
      <c r="E299" s="111">
        <v>9050</v>
      </c>
      <c r="F299" s="108" t="s">
        <v>998</v>
      </c>
      <c r="W299" s="24"/>
      <c r="X299" s="28"/>
      <c r="Y299" s="31"/>
      <c r="Z299" s="32"/>
    </row>
    <row r="300" spans="2:26" ht="19.5" customHeight="1">
      <c r="B300" s="115">
        <v>26</v>
      </c>
      <c r="E300" s="111">
        <v>9051</v>
      </c>
      <c r="F300" s="108" t="s">
        <v>999</v>
      </c>
      <c r="W300" s="24"/>
      <c r="X300" s="28"/>
      <c r="Y300" s="31"/>
      <c r="Z300" s="32"/>
    </row>
    <row r="301" spans="2:26" ht="19.5" customHeight="1">
      <c r="B301" s="115">
        <v>27</v>
      </c>
      <c r="E301" s="111">
        <v>9127</v>
      </c>
      <c r="F301" s="108" t="s">
        <v>1000</v>
      </c>
      <c r="W301" s="24"/>
      <c r="X301" s="28"/>
      <c r="Y301" s="31"/>
      <c r="Z301" s="32"/>
    </row>
    <row r="302" spans="2:26" ht="19.5" customHeight="1">
      <c r="B302" s="115">
        <v>28</v>
      </c>
      <c r="E302" s="111">
        <v>9022</v>
      </c>
      <c r="F302" s="108" t="s">
        <v>1001</v>
      </c>
      <c r="W302" s="24"/>
      <c r="X302" s="28"/>
      <c r="Y302" s="31"/>
      <c r="Z302" s="32"/>
    </row>
    <row r="303" spans="2:26" ht="19.5" customHeight="1">
      <c r="B303" s="115">
        <v>29</v>
      </c>
      <c r="E303" s="111">
        <v>9166</v>
      </c>
      <c r="F303" s="108" t="s">
        <v>1002</v>
      </c>
      <c r="W303" s="24"/>
      <c r="X303" s="28"/>
      <c r="Y303" s="31"/>
      <c r="Z303" s="32"/>
    </row>
    <row r="304" spans="2:26" ht="19.5" customHeight="1">
      <c r="B304" s="116">
        <v>30</v>
      </c>
      <c r="E304" s="112">
        <v>9059</v>
      </c>
      <c r="F304" s="109" t="s">
        <v>1003</v>
      </c>
      <c r="W304" s="42"/>
      <c r="X304" s="47"/>
      <c r="Y304" s="48"/>
      <c r="Z304" s="49"/>
    </row>
  </sheetData>
  <sheetProtection/>
  <mergeCells count="14">
    <mergeCell ref="B271:Z271"/>
    <mergeCell ref="B272:Z272"/>
    <mergeCell ref="B137:Z137"/>
    <mergeCell ref="B138:Z138"/>
    <mergeCell ref="B182:Z182"/>
    <mergeCell ref="B183:Z183"/>
    <mergeCell ref="B227:Z227"/>
    <mergeCell ref="B228:Z228"/>
    <mergeCell ref="B2:Z2"/>
    <mergeCell ref="B3:Z3"/>
    <mergeCell ref="B47:Z47"/>
    <mergeCell ref="B48:Z48"/>
    <mergeCell ref="B92:Z92"/>
    <mergeCell ref="B93:Z93"/>
  </mergeCells>
  <printOptions/>
  <pageMargins left="0.5" right="0.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320"/>
  <sheetViews>
    <sheetView zoomScalePageLayoutView="0" workbookViewId="0" topLeftCell="A193">
      <selection activeCell="AJ269" sqref="AJ269"/>
    </sheetView>
  </sheetViews>
  <sheetFormatPr defaultColWidth="9.140625" defaultRowHeight="15"/>
  <cols>
    <col min="1" max="1" width="4.421875" style="117" customWidth="1"/>
    <col min="2" max="2" width="5.00390625" style="119" customWidth="1"/>
    <col min="3" max="3" width="6.421875" style="271" customWidth="1"/>
    <col min="4" max="5" width="0" style="117" hidden="1" customWidth="1"/>
    <col min="6" max="6" width="0" style="119" hidden="1" customWidth="1"/>
    <col min="7" max="7" width="35.140625" style="247" customWidth="1"/>
    <col min="8" max="9" width="0" style="117" hidden="1" customWidth="1"/>
    <col min="10" max="10" width="4.8515625" style="119" customWidth="1"/>
    <col min="11" max="11" width="0" style="119" hidden="1" customWidth="1"/>
    <col min="12" max="12" width="18.8515625" style="118" hidden="1" customWidth="1"/>
    <col min="13" max="17" width="9.140625" style="118" customWidth="1"/>
    <col min="18" max="32" width="0" style="0" hidden="1" customWidth="1"/>
  </cols>
  <sheetData>
    <row r="1" spans="2:16" ht="23.25">
      <c r="B1" s="448" t="s">
        <v>1795</v>
      </c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</row>
    <row r="2" spans="2:16" ht="15.75">
      <c r="B2" s="449" t="s">
        <v>1007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</row>
    <row r="3" spans="2:16" ht="15.75">
      <c r="B3" s="449" t="s">
        <v>1802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</row>
    <row r="4" ht="5.25" customHeight="1"/>
    <row r="5" spans="2:16" ht="32.25" customHeight="1">
      <c r="B5" s="120" t="s">
        <v>1008</v>
      </c>
      <c r="C5" s="266" t="s">
        <v>1009</v>
      </c>
      <c r="D5" s="120" t="s">
        <v>1010</v>
      </c>
      <c r="E5" s="122" t="s">
        <v>1011</v>
      </c>
      <c r="F5" s="120" t="s">
        <v>1012</v>
      </c>
      <c r="G5" s="248" t="s">
        <v>1013</v>
      </c>
      <c r="H5" s="120" t="s">
        <v>1014</v>
      </c>
      <c r="I5" s="123" t="s">
        <v>1015</v>
      </c>
      <c r="J5" s="122"/>
      <c r="K5" s="121" t="s">
        <v>1016</v>
      </c>
      <c r="L5" s="124"/>
      <c r="M5" s="124"/>
      <c r="N5" s="124"/>
      <c r="O5" s="124"/>
      <c r="P5" s="124"/>
    </row>
    <row r="6" spans="2:16" ht="19.5" customHeight="1">
      <c r="B6" s="125">
        <v>1</v>
      </c>
      <c r="C6" s="267">
        <v>8995</v>
      </c>
      <c r="D6" s="261"/>
      <c r="E6" s="262"/>
      <c r="F6" s="262"/>
      <c r="G6" s="263" t="s">
        <v>229</v>
      </c>
      <c r="H6" s="128"/>
      <c r="I6" s="128"/>
      <c r="J6" s="125" t="s">
        <v>9</v>
      </c>
      <c r="K6" s="125"/>
      <c r="L6" s="129"/>
      <c r="M6" s="129"/>
      <c r="N6" s="129"/>
      <c r="O6" s="129"/>
      <c r="P6" s="129"/>
    </row>
    <row r="7" spans="2:16" ht="19.5" customHeight="1">
      <c r="B7" s="125">
        <v>2</v>
      </c>
      <c r="C7" s="268">
        <v>9073</v>
      </c>
      <c r="D7" s="264"/>
      <c r="E7" s="265"/>
      <c r="F7" s="262"/>
      <c r="G7" s="263" t="s">
        <v>600</v>
      </c>
      <c r="H7" s="128"/>
      <c r="I7" s="128"/>
      <c r="J7" s="125" t="s">
        <v>9</v>
      </c>
      <c r="K7" s="125"/>
      <c r="L7" s="129"/>
      <c r="M7" s="129"/>
      <c r="N7" s="129"/>
      <c r="O7" s="129"/>
      <c r="P7" s="129"/>
    </row>
    <row r="8" spans="2:16" ht="19.5" customHeight="1">
      <c r="B8" s="125">
        <v>3</v>
      </c>
      <c r="C8" s="269">
        <v>9168</v>
      </c>
      <c r="D8" s="126" t="s">
        <v>1017</v>
      </c>
      <c r="E8" s="127">
        <v>9168</v>
      </c>
      <c r="F8" s="127" t="s">
        <v>1018</v>
      </c>
      <c r="G8" s="249" t="s">
        <v>1019</v>
      </c>
      <c r="H8" s="128" t="s">
        <v>1020</v>
      </c>
      <c r="I8" s="128" t="s">
        <v>1021</v>
      </c>
      <c r="J8" s="125" t="s">
        <v>9</v>
      </c>
      <c r="K8" s="125" t="s">
        <v>8</v>
      </c>
      <c r="L8" s="129"/>
      <c r="M8" s="129"/>
      <c r="N8" s="129"/>
      <c r="O8" s="129"/>
      <c r="P8" s="129"/>
    </row>
    <row r="9" spans="2:16" ht="19.5" customHeight="1">
      <c r="B9" s="125">
        <v>4</v>
      </c>
      <c r="C9" s="269">
        <v>9169</v>
      </c>
      <c r="D9" s="130" t="s">
        <v>1022</v>
      </c>
      <c r="E9" s="131">
        <v>9169</v>
      </c>
      <c r="F9" s="127" t="s">
        <v>1018</v>
      </c>
      <c r="G9" s="250" t="s">
        <v>1023</v>
      </c>
      <c r="H9" s="128" t="s">
        <v>1024</v>
      </c>
      <c r="I9" s="128" t="s">
        <v>1025</v>
      </c>
      <c r="J9" s="125" t="s">
        <v>9</v>
      </c>
      <c r="K9" s="125" t="s">
        <v>8</v>
      </c>
      <c r="L9" s="129"/>
      <c r="M9" s="129"/>
      <c r="N9" s="129"/>
      <c r="O9" s="129"/>
      <c r="P9" s="129"/>
    </row>
    <row r="10" spans="2:16" ht="19.5" customHeight="1">
      <c r="B10" s="125">
        <v>5</v>
      </c>
      <c r="C10" s="269">
        <v>9170</v>
      </c>
      <c r="D10" s="126" t="s">
        <v>1026</v>
      </c>
      <c r="E10" s="127">
        <v>9170</v>
      </c>
      <c r="F10" s="127" t="s">
        <v>1018</v>
      </c>
      <c r="G10" s="249" t="s">
        <v>1027</v>
      </c>
      <c r="H10" s="128" t="s">
        <v>1028</v>
      </c>
      <c r="I10" s="128" t="s">
        <v>1029</v>
      </c>
      <c r="J10" s="125" t="s">
        <v>9</v>
      </c>
      <c r="K10" s="125" t="s">
        <v>1030</v>
      </c>
      <c r="L10" s="129"/>
      <c r="M10" s="129"/>
      <c r="N10" s="129"/>
      <c r="O10" s="129"/>
      <c r="P10" s="129"/>
    </row>
    <row r="11" spans="2:16" ht="19.5" customHeight="1">
      <c r="B11" s="125">
        <v>6</v>
      </c>
      <c r="C11" s="269">
        <v>9171</v>
      </c>
      <c r="D11" s="126" t="s">
        <v>1031</v>
      </c>
      <c r="E11" s="131">
        <v>9171</v>
      </c>
      <c r="F11" s="127" t="s">
        <v>1018</v>
      </c>
      <c r="G11" s="249" t="s">
        <v>1032</v>
      </c>
      <c r="H11" s="132" t="s">
        <v>1033</v>
      </c>
      <c r="I11" s="132" t="s">
        <v>1034</v>
      </c>
      <c r="J11" s="125" t="s">
        <v>9</v>
      </c>
      <c r="K11" s="125" t="s">
        <v>8</v>
      </c>
      <c r="L11" s="129"/>
      <c r="M11" s="129"/>
      <c r="N11" s="129"/>
      <c r="O11" s="129"/>
      <c r="P11" s="129"/>
    </row>
    <row r="12" spans="2:16" ht="19.5" customHeight="1">
      <c r="B12" s="125">
        <v>7</v>
      </c>
      <c r="C12" s="269">
        <v>9172</v>
      </c>
      <c r="D12" s="126" t="s">
        <v>1035</v>
      </c>
      <c r="E12" s="127">
        <v>9172</v>
      </c>
      <c r="F12" s="127" t="s">
        <v>1018</v>
      </c>
      <c r="G12" s="249" t="s">
        <v>1036</v>
      </c>
      <c r="H12" s="128" t="s">
        <v>1037</v>
      </c>
      <c r="I12" s="128" t="s">
        <v>1038</v>
      </c>
      <c r="J12" s="125" t="s">
        <v>9</v>
      </c>
      <c r="K12" s="125" t="s">
        <v>8</v>
      </c>
      <c r="L12" s="129"/>
      <c r="M12" s="129"/>
      <c r="N12" s="129"/>
      <c r="O12" s="129"/>
      <c r="P12" s="129"/>
    </row>
    <row r="13" spans="2:16" ht="19.5" customHeight="1">
      <c r="B13" s="125">
        <v>8</v>
      </c>
      <c r="C13" s="269">
        <v>9173</v>
      </c>
      <c r="D13" s="130" t="s">
        <v>1039</v>
      </c>
      <c r="E13" s="131">
        <v>9173</v>
      </c>
      <c r="F13" s="127"/>
      <c r="G13" s="250" t="s">
        <v>1040</v>
      </c>
      <c r="H13" s="128" t="s">
        <v>1041</v>
      </c>
      <c r="I13" s="128" t="s">
        <v>1042</v>
      </c>
      <c r="J13" s="125" t="s">
        <v>24</v>
      </c>
      <c r="K13" s="125" t="s">
        <v>8</v>
      </c>
      <c r="L13" s="129"/>
      <c r="M13" s="129"/>
      <c r="N13" s="129"/>
      <c r="O13" s="129"/>
      <c r="P13" s="129"/>
    </row>
    <row r="14" spans="2:16" ht="19.5" customHeight="1">
      <c r="B14" s="125">
        <v>9</v>
      </c>
      <c r="C14" s="269">
        <v>9174</v>
      </c>
      <c r="D14" s="126" t="s">
        <v>1043</v>
      </c>
      <c r="E14" s="127">
        <v>9174</v>
      </c>
      <c r="F14" s="127"/>
      <c r="G14" s="249" t="s">
        <v>1044</v>
      </c>
      <c r="H14" s="128" t="s">
        <v>1045</v>
      </c>
      <c r="I14" s="128" t="s">
        <v>1046</v>
      </c>
      <c r="J14" s="125" t="s">
        <v>9</v>
      </c>
      <c r="K14" s="125" t="s">
        <v>8</v>
      </c>
      <c r="L14" s="129"/>
      <c r="M14" s="129"/>
      <c r="N14" s="129"/>
      <c r="O14" s="129"/>
      <c r="P14" s="129"/>
    </row>
    <row r="15" spans="2:16" ht="19.5" customHeight="1">
      <c r="B15" s="125">
        <v>10</v>
      </c>
      <c r="C15" s="269">
        <v>9175</v>
      </c>
      <c r="D15" s="126" t="s">
        <v>1047</v>
      </c>
      <c r="E15" s="131">
        <v>9175</v>
      </c>
      <c r="F15" s="127"/>
      <c r="G15" s="249" t="s">
        <v>1048</v>
      </c>
      <c r="H15" s="128" t="s">
        <v>1049</v>
      </c>
      <c r="I15" s="128" t="s">
        <v>193</v>
      </c>
      <c r="J15" s="125" t="s">
        <v>24</v>
      </c>
      <c r="K15" s="125" t="s">
        <v>8</v>
      </c>
      <c r="L15" s="129"/>
      <c r="M15" s="129"/>
      <c r="N15" s="129"/>
      <c r="O15" s="129"/>
      <c r="P15" s="129"/>
    </row>
    <row r="16" spans="2:16" ht="19.5" customHeight="1">
      <c r="B16" s="125">
        <v>11</v>
      </c>
      <c r="C16" s="269">
        <v>9176</v>
      </c>
      <c r="D16" s="126" t="s">
        <v>1050</v>
      </c>
      <c r="E16" s="127">
        <v>9176</v>
      </c>
      <c r="F16" s="127"/>
      <c r="G16" s="249" t="s">
        <v>1051</v>
      </c>
      <c r="H16" s="132" t="s">
        <v>1052</v>
      </c>
      <c r="I16" s="132" t="s">
        <v>193</v>
      </c>
      <c r="J16" s="125" t="s">
        <v>9</v>
      </c>
      <c r="K16" s="125" t="s">
        <v>8</v>
      </c>
      <c r="L16" s="129"/>
      <c r="M16" s="129"/>
      <c r="N16" s="129"/>
      <c r="O16" s="129"/>
      <c r="P16" s="129"/>
    </row>
    <row r="17" spans="2:16" ht="19.5" customHeight="1">
      <c r="B17" s="125">
        <v>12</v>
      </c>
      <c r="C17" s="269">
        <v>9177</v>
      </c>
      <c r="D17" s="126" t="s">
        <v>1053</v>
      </c>
      <c r="E17" s="131">
        <v>9177</v>
      </c>
      <c r="F17" s="127"/>
      <c r="G17" s="249" t="s">
        <v>1054</v>
      </c>
      <c r="H17" s="132" t="s">
        <v>1055</v>
      </c>
      <c r="I17" s="132" t="s">
        <v>1056</v>
      </c>
      <c r="J17" s="125" t="s">
        <v>24</v>
      </c>
      <c r="K17" s="125" t="s">
        <v>8</v>
      </c>
      <c r="L17" s="129"/>
      <c r="M17" s="129"/>
      <c r="N17" s="129"/>
      <c r="O17" s="129"/>
      <c r="P17" s="129"/>
    </row>
    <row r="18" spans="2:16" ht="19.5" customHeight="1">
      <c r="B18" s="125">
        <v>13</v>
      </c>
      <c r="C18" s="269">
        <v>9178</v>
      </c>
      <c r="D18" s="126" t="s">
        <v>1057</v>
      </c>
      <c r="E18" s="127">
        <v>9178</v>
      </c>
      <c r="F18" s="127"/>
      <c r="G18" s="250" t="s">
        <v>1058</v>
      </c>
      <c r="H18" s="132" t="s">
        <v>1059</v>
      </c>
      <c r="I18" s="132" t="s">
        <v>1060</v>
      </c>
      <c r="J18" s="125" t="s">
        <v>9</v>
      </c>
      <c r="K18" s="125" t="s">
        <v>8</v>
      </c>
      <c r="L18" s="129"/>
      <c r="M18" s="129"/>
      <c r="N18" s="129"/>
      <c r="O18" s="129"/>
      <c r="P18" s="129"/>
    </row>
    <row r="19" spans="2:16" ht="19.5" customHeight="1">
      <c r="B19" s="125">
        <v>14</v>
      </c>
      <c r="C19" s="269">
        <v>9179</v>
      </c>
      <c r="D19" s="126" t="s">
        <v>1061</v>
      </c>
      <c r="E19" s="131">
        <v>9179</v>
      </c>
      <c r="F19" s="127"/>
      <c r="G19" s="249" t="s">
        <v>1062</v>
      </c>
      <c r="H19" s="132" t="s">
        <v>1063</v>
      </c>
      <c r="I19" s="132" t="s">
        <v>1064</v>
      </c>
      <c r="J19" s="125" t="s">
        <v>24</v>
      </c>
      <c r="K19" s="125" t="s">
        <v>8</v>
      </c>
      <c r="L19" s="129"/>
      <c r="M19" s="129"/>
      <c r="N19" s="129"/>
      <c r="O19" s="129"/>
      <c r="P19" s="129"/>
    </row>
    <row r="20" spans="2:16" ht="19.5" customHeight="1">
      <c r="B20" s="125">
        <v>15</v>
      </c>
      <c r="C20" s="269">
        <v>9180</v>
      </c>
      <c r="D20" s="126" t="s">
        <v>1065</v>
      </c>
      <c r="E20" s="127">
        <v>9180</v>
      </c>
      <c r="F20" s="127"/>
      <c r="G20" s="249" t="s">
        <v>1066</v>
      </c>
      <c r="H20" s="128" t="s">
        <v>1067</v>
      </c>
      <c r="I20" s="128" t="s">
        <v>1068</v>
      </c>
      <c r="J20" s="125" t="s">
        <v>9</v>
      </c>
      <c r="K20" s="125" t="s">
        <v>8</v>
      </c>
      <c r="L20" s="129"/>
      <c r="M20" s="129"/>
      <c r="N20" s="129"/>
      <c r="O20" s="129"/>
      <c r="P20" s="129"/>
    </row>
    <row r="21" spans="2:16" ht="19.5" customHeight="1">
      <c r="B21" s="125">
        <v>16</v>
      </c>
      <c r="C21" s="269">
        <v>9181</v>
      </c>
      <c r="D21" s="126" t="s">
        <v>1069</v>
      </c>
      <c r="E21" s="131">
        <v>9181</v>
      </c>
      <c r="F21" s="127"/>
      <c r="G21" s="249" t="s">
        <v>1070</v>
      </c>
      <c r="H21" s="132" t="s">
        <v>1071</v>
      </c>
      <c r="I21" s="132" t="s">
        <v>1038</v>
      </c>
      <c r="J21" s="125" t="s">
        <v>24</v>
      </c>
      <c r="K21" s="125" t="s">
        <v>8</v>
      </c>
      <c r="L21" s="129"/>
      <c r="M21" s="129"/>
      <c r="N21" s="129"/>
      <c r="O21" s="129"/>
      <c r="P21" s="129"/>
    </row>
    <row r="22" spans="2:16" ht="19.5" customHeight="1">
      <c r="B22" s="125">
        <v>17</v>
      </c>
      <c r="C22" s="269">
        <v>9182</v>
      </c>
      <c r="D22" s="126" t="s">
        <v>1072</v>
      </c>
      <c r="E22" s="127">
        <v>9182</v>
      </c>
      <c r="F22" s="127"/>
      <c r="G22" s="249" t="s">
        <v>1073</v>
      </c>
      <c r="H22" s="128" t="s">
        <v>1074</v>
      </c>
      <c r="I22" s="132" t="s">
        <v>193</v>
      </c>
      <c r="J22" s="125" t="s">
        <v>24</v>
      </c>
      <c r="K22" s="125" t="s">
        <v>8</v>
      </c>
      <c r="L22" s="129"/>
      <c r="M22" s="129"/>
      <c r="N22" s="129"/>
      <c r="O22" s="129"/>
      <c r="P22" s="129"/>
    </row>
    <row r="23" spans="2:16" ht="19.5" customHeight="1">
      <c r="B23" s="125">
        <v>18</v>
      </c>
      <c r="C23" s="269">
        <v>9183</v>
      </c>
      <c r="D23" s="126" t="s">
        <v>1075</v>
      </c>
      <c r="E23" s="131">
        <v>9183</v>
      </c>
      <c r="F23" s="127"/>
      <c r="G23" s="249" t="s">
        <v>1076</v>
      </c>
      <c r="H23" s="128" t="s">
        <v>1077</v>
      </c>
      <c r="I23" s="128" t="s">
        <v>1078</v>
      </c>
      <c r="J23" s="125" t="s">
        <v>9</v>
      </c>
      <c r="K23" s="125" t="s">
        <v>8</v>
      </c>
      <c r="L23" s="129"/>
      <c r="M23" s="129"/>
      <c r="N23" s="129"/>
      <c r="O23" s="129"/>
      <c r="P23" s="129"/>
    </row>
    <row r="24" spans="2:16" ht="19.5" customHeight="1">
      <c r="B24" s="125">
        <v>19</v>
      </c>
      <c r="C24" s="269">
        <v>9184</v>
      </c>
      <c r="D24" s="126" t="s">
        <v>1079</v>
      </c>
      <c r="E24" s="127">
        <v>9184</v>
      </c>
      <c r="F24" s="127"/>
      <c r="G24" s="249" t="s">
        <v>1080</v>
      </c>
      <c r="H24" s="128" t="s">
        <v>1081</v>
      </c>
      <c r="I24" s="128" t="s">
        <v>1082</v>
      </c>
      <c r="J24" s="125" t="s">
        <v>9</v>
      </c>
      <c r="K24" s="125" t="s">
        <v>8</v>
      </c>
      <c r="L24" s="129"/>
      <c r="M24" s="129"/>
      <c r="N24" s="129"/>
      <c r="O24" s="129"/>
      <c r="P24" s="129"/>
    </row>
    <row r="25" spans="2:16" ht="19.5" customHeight="1">
      <c r="B25" s="125">
        <v>20</v>
      </c>
      <c r="C25" s="269">
        <v>9185</v>
      </c>
      <c r="D25" s="126" t="s">
        <v>1083</v>
      </c>
      <c r="E25" s="131">
        <v>9185</v>
      </c>
      <c r="F25" s="127"/>
      <c r="G25" s="249" t="s">
        <v>1084</v>
      </c>
      <c r="H25" s="128" t="s">
        <v>1085</v>
      </c>
      <c r="I25" s="128" t="s">
        <v>1086</v>
      </c>
      <c r="J25" s="125" t="s">
        <v>9</v>
      </c>
      <c r="K25" s="125" t="s">
        <v>8</v>
      </c>
      <c r="L25" s="129"/>
      <c r="M25" s="129"/>
      <c r="N25" s="129"/>
      <c r="O25" s="129"/>
      <c r="P25" s="129"/>
    </row>
    <row r="26" spans="2:16" ht="19.5" customHeight="1">
      <c r="B26" s="125">
        <v>21</v>
      </c>
      <c r="C26" s="269">
        <v>9186</v>
      </c>
      <c r="D26" s="126" t="s">
        <v>1087</v>
      </c>
      <c r="E26" s="127">
        <v>9186</v>
      </c>
      <c r="F26" s="127"/>
      <c r="G26" s="249" t="s">
        <v>1088</v>
      </c>
      <c r="H26" s="128" t="s">
        <v>1089</v>
      </c>
      <c r="I26" s="128" t="s">
        <v>1064</v>
      </c>
      <c r="J26" s="125" t="s">
        <v>24</v>
      </c>
      <c r="K26" s="125" t="s">
        <v>8</v>
      </c>
      <c r="L26" s="129"/>
      <c r="M26" s="129"/>
      <c r="N26" s="129"/>
      <c r="O26" s="129"/>
      <c r="P26" s="129"/>
    </row>
    <row r="27" spans="2:16" ht="19.5" customHeight="1">
      <c r="B27" s="125">
        <v>22</v>
      </c>
      <c r="C27" s="269">
        <v>9187</v>
      </c>
      <c r="D27" s="126" t="s">
        <v>1090</v>
      </c>
      <c r="E27" s="131">
        <v>9187</v>
      </c>
      <c r="F27" s="127"/>
      <c r="G27" s="249" t="s">
        <v>1091</v>
      </c>
      <c r="H27" s="128" t="s">
        <v>1092</v>
      </c>
      <c r="I27" s="128" t="s">
        <v>1093</v>
      </c>
      <c r="J27" s="125" t="s">
        <v>9</v>
      </c>
      <c r="K27" s="125" t="s">
        <v>1030</v>
      </c>
      <c r="L27" s="129"/>
      <c r="M27" s="129"/>
      <c r="N27" s="129"/>
      <c r="O27" s="129"/>
      <c r="P27" s="129"/>
    </row>
    <row r="28" spans="2:16" ht="19.5" customHeight="1">
      <c r="B28" s="125">
        <v>23</v>
      </c>
      <c r="C28" s="269">
        <v>9188</v>
      </c>
      <c r="D28" s="126" t="s">
        <v>1094</v>
      </c>
      <c r="E28" s="127">
        <v>9188</v>
      </c>
      <c r="F28" s="127"/>
      <c r="G28" s="249" t="s">
        <v>1095</v>
      </c>
      <c r="H28" s="128" t="s">
        <v>1096</v>
      </c>
      <c r="I28" s="128" t="s">
        <v>1097</v>
      </c>
      <c r="J28" s="125" t="s">
        <v>9</v>
      </c>
      <c r="K28" s="125" t="s">
        <v>8</v>
      </c>
      <c r="L28" s="129"/>
      <c r="M28" s="129"/>
      <c r="N28" s="129"/>
      <c r="O28" s="129"/>
      <c r="P28" s="129"/>
    </row>
    <row r="29" spans="2:16" ht="19.5" customHeight="1">
      <c r="B29" s="125">
        <v>24</v>
      </c>
      <c r="C29" s="269">
        <v>9189</v>
      </c>
      <c r="D29" s="130" t="s">
        <v>1098</v>
      </c>
      <c r="E29" s="131">
        <v>9189</v>
      </c>
      <c r="F29" s="127"/>
      <c r="G29" s="249" t="s">
        <v>1099</v>
      </c>
      <c r="H29" s="132" t="s">
        <v>1100</v>
      </c>
      <c r="I29" s="132" t="s">
        <v>1101</v>
      </c>
      <c r="J29" s="125" t="s">
        <v>24</v>
      </c>
      <c r="K29" s="125" t="s">
        <v>8</v>
      </c>
      <c r="L29" s="129"/>
      <c r="M29" s="129"/>
      <c r="N29" s="129"/>
      <c r="O29" s="129"/>
      <c r="P29" s="129"/>
    </row>
    <row r="30" spans="2:16" ht="19.5" customHeight="1">
      <c r="B30" s="125">
        <v>25</v>
      </c>
      <c r="C30" s="269">
        <v>9190</v>
      </c>
      <c r="D30" s="126" t="s">
        <v>1102</v>
      </c>
      <c r="E30" s="127">
        <v>9190</v>
      </c>
      <c r="F30" s="127"/>
      <c r="G30" s="250" t="s">
        <v>1103</v>
      </c>
      <c r="H30" s="128" t="s">
        <v>1104</v>
      </c>
      <c r="I30" s="128" t="s">
        <v>1105</v>
      </c>
      <c r="J30" s="125" t="s">
        <v>24</v>
      </c>
      <c r="K30" s="125" t="s">
        <v>8</v>
      </c>
      <c r="L30" s="129"/>
      <c r="M30" s="129"/>
      <c r="N30" s="129"/>
      <c r="O30" s="129"/>
      <c r="P30" s="129"/>
    </row>
    <row r="31" spans="2:16" ht="19.5" customHeight="1">
      <c r="B31" s="125">
        <v>26</v>
      </c>
      <c r="C31" s="269">
        <v>9191</v>
      </c>
      <c r="D31" s="126" t="s">
        <v>1106</v>
      </c>
      <c r="E31" s="131">
        <v>9191</v>
      </c>
      <c r="F31" s="127"/>
      <c r="G31" s="249" t="s">
        <v>1107</v>
      </c>
      <c r="H31" s="132" t="s">
        <v>1108</v>
      </c>
      <c r="I31" s="132" t="s">
        <v>1109</v>
      </c>
      <c r="J31" s="125" t="s">
        <v>24</v>
      </c>
      <c r="K31" s="125" t="s">
        <v>8</v>
      </c>
      <c r="L31" s="129"/>
      <c r="M31" s="129"/>
      <c r="N31" s="129"/>
      <c r="O31" s="129"/>
      <c r="P31" s="129"/>
    </row>
    <row r="32" spans="2:16" ht="19.5" customHeight="1">
      <c r="B32" s="125">
        <v>27</v>
      </c>
      <c r="C32" s="269">
        <v>9192</v>
      </c>
      <c r="D32" s="126" t="s">
        <v>1110</v>
      </c>
      <c r="E32" s="127">
        <v>9192</v>
      </c>
      <c r="F32" s="127"/>
      <c r="G32" s="250" t="s">
        <v>1000</v>
      </c>
      <c r="H32" s="132" t="s">
        <v>1111</v>
      </c>
      <c r="I32" s="132" t="s">
        <v>1046</v>
      </c>
      <c r="J32" s="125" t="s">
        <v>24</v>
      </c>
      <c r="K32" s="125" t="s">
        <v>8</v>
      </c>
      <c r="L32" s="129"/>
      <c r="M32" s="129"/>
      <c r="N32" s="129"/>
      <c r="O32" s="129"/>
      <c r="P32" s="129"/>
    </row>
    <row r="33" spans="2:16" ht="19.5" customHeight="1">
      <c r="B33" s="125">
        <v>28</v>
      </c>
      <c r="C33" s="269">
        <v>9193</v>
      </c>
      <c r="D33" s="126" t="s">
        <v>1112</v>
      </c>
      <c r="E33" s="131">
        <v>9193</v>
      </c>
      <c r="F33" s="127"/>
      <c r="G33" s="249" t="s">
        <v>1113</v>
      </c>
      <c r="H33" s="128" t="s">
        <v>1114</v>
      </c>
      <c r="I33" s="128" t="s">
        <v>1105</v>
      </c>
      <c r="J33" s="125" t="s">
        <v>9</v>
      </c>
      <c r="K33" s="125" t="s">
        <v>8</v>
      </c>
      <c r="L33" s="129"/>
      <c r="M33" s="129"/>
      <c r="N33" s="129"/>
      <c r="O33" s="129"/>
      <c r="P33" s="129"/>
    </row>
    <row r="34" spans="2:34" ht="19.5" customHeight="1">
      <c r="B34" s="125">
        <v>29</v>
      </c>
      <c r="C34" s="269">
        <v>9194</v>
      </c>
      <c r="D34" s="126" t="s">
        <v>1115</v>
      </c>
      <c r="E34" s="127">
        <v>9194</v>
      </c>
      <c r="F34" s="127"/>
      <c r="G34" s="251" t="s">
        <v>1116</v>
      </c>
      <c r="H34" s="128" t="s">
        <v>1117</v>
      </c>
      <c r="I34" s="128" t="s">
        <v>1118</v>
      </c>
      <c r="J34" s="125" t="s">
        <v>24</v>
      </c>
      <c r="K34" s="125" t="s">
        <v>8</v>
      </c>
      <c r="L34" s="129"/>
      <c r="M34" s="129"/>
      <c r="N34" s="129"/>
      <c r="O34" s="129"/>
      <c r="P34" s="129"/>
      <c r="U34" s="130"/>
      <c r="V34" s="130"/>
      <c r="W34" s="131">
        <v>9197</v>
      </c>
      <c r="X34" s="127"/>
      <c r="Y34" s="126" t="s">
        <v>1124</v>
      </c>
      <c r="Z34" s="128" t="s">
        <v>1125</v>
      </c>
      <c r="AA34" s="128" t="s">
        <v>1126</v>
      </c>
      <c r="AB34" s="125" t="s">
        <v>24</v>
      </c>
      <c r="AC34" s="125" t="s">
        <v>8</v>
      </c>
      <c r="AD34" s="129"/>
      <c r="AE34" s="129"/>
      <c r="AF34" s="129"/>
      <c r="AG34" s="129"/>
      <c r="AH34" s="129"/>
    </row>
    <row r="35" spans="2:16" ht="19.5" customHeight="1">
      <c r="B35" s="125">
        <v>30</v>
      </c>
      <c r="C35" s="269">
        <v>9195</v>
      </c>
      <c r="D35" s="126" t="s">
        <v>1119</v>
      </c>
      <c r="E35" s="131">
        <v>9195</v>
      </c>
      <c r="F35" s="127"/>
      <c r="G35" s="249" t="s">
        <v>1120</v>
      </c>
      <c r="H35" s="132" t="s">
        <v>1121</v>
      </c>
      <c r="I35" s="128" t="s">
        <v>1056</v>
      </c>
      <c r="J35" s="125" t="s">
        <v>24</v>
      </c>
      <c r="K35" s="125" t="s">
        <v>8</v>
      </c>
      <c r="L35" s="129"/>
      <c r="M35" s="129"/>
      <c r="N35" s="129"/>
      <c r="O35" s="129"/>
      <c r="P35" s="129"/>
    </row>
    <row r="36" spans="2:16" ht="19.5" customHeight="1">
      <c r="B36" s="125">
        <v>31</v>
      </c>
      <c r="C36" s="269">
        <v>9196</v>
      </c>
      <c r="D36" s="126" t="s">
        <v>1119</v>
      </c>
      <c r="E36" s="127">
        <v>9196</v>
      </c>
      <c r="F36" s="127"/>
      <c r="G36" s="249" t="s">
        <v>1122</v>
      </c>
      <c r="H36" s="128" t="s">
        <v>1123</v>
      </c>
      <c r="I36" s="128" t="s">
        <v>1086</v>
      </c>
      <c r="J36" s="125" t="s">
        <v>9</v>
      </c>
      <c r="K36" s="125" t="s">
        <v>8</v>
      </c>
      <c r="L36" s="129"/>
      <c r="M36" s="129"/>
      <c r="N36" s="129"/>
      <c r="O36" s="129"/>
      <c r="P36" s="129"/>
    </row>
    <row r="37" spans="2:16" ht="19.5" customHeight="1">
      <c r="B37" s="125">
        <v>32</v>
      </c>
      <c r="C37" s="273">
        <v>9197</v>
      </c>
      <c r="D37" s="130"/>
      <c r="E37" s="131">
        <v>9197</v>
      </c>
      <c r="F37" s="127"/>
      <c r="G37" s="249" t="s">
        <v>1124</v>
      </c>
      <c r="H37" s="128" t="s">
        <v>1125</v>
      </c>
      <c r="I37" s="128" t="s">
        <v>1126</v>
      </c>
      <c r="J37" s="125" t="s">
        <v>24</v>
      </c>
      <c r="K37" s="125" t="s">
        <v>8</v>
      </c>
      <c r="L37" s="129"/>
      <c r="M37" s="129"/>
      <c r="N37" s="129"/>
      <c r="O37" s="129"/>
      <c r="P37" s="129"/>
    </row>
    <row r="38" spans="2:16" ht="15">
      <c r="B38" s="136"/>
      <c r="C38" s="270"/>
      <c r="D38" s="136"/>
      <c r="E38" s="137">
        <f>COUNTIF($J$8:$J$37,"P")</f>
        <v>14</v>
      </c>
      <c r="G38" s="252"/>
      <c r="H38" s="138"/>
      <c r="I38" s="138"/>
      <c r="J38" s="134"/>
      <c r="K38" s="134"/>
      <c r="M38" s="135"/>
      <c r="N38" s="135"/>
      <c r="O38" s="135"/>
      <c r="P38" s="135"/>
    </row>
    <row r="39" spans="2:16" ht="15">
      <c r="B39" s="136"/>
      <c r="C39" s="270"/>
      <c r="D39" s="136"/>
      <c r="E39" s="137">
        <f>COUNTIF($J$8:$K$37,"islam")</f>
        <v>28</v>
      </c>
      <c r="G39" s="252"/>
      <c r="H39" s="138"/>
      <c r="I39" s="138"/>
      <c r="J39" s="134"/>
      <c r="K39" s="134"/>
      <c r="M39" s="135"/>
      <c r="N39" s="135"/>
      <c r="O39" s="135"/>
      <c r="P39" s="135"/>
    </row>
    <row r="40" spans="2:16" ht="15">
      <c r="B40" s="136"/>
      <c r="C40" s="270"/>
      <c r="D40" s="136"/>
      <c r="E40" s="137">
        <f>COUNTIF($K$8:$L$37,"Kristen")</f>
        <v>0</v>
      </c>
      <c r="G40" s="252"/>
      <c r="H40" s="138"/>
      <c r="I40" s="138"/>
      <c r="J40" s="134"/>
      <c r="K40" s="134"/>
      <c r="M40" s="135"/>
      <c r="N40" s="135"/>
      <c r="O40" s="135"/>
      <c r="P40" s="135"/>
    </row>
    <row r="41" spans="2:16" ht="15">
      <c r="B41" s="136"/>
      <c r="C41" s="270"/>
      <c r="D41" s="136"/>
      <c r="E41" s="137">
        <f>COUNTIF($K$8:$K$37,"Katholik")</f>
        <v>2</v>
      </c>
      <c r="G41" s="252"/>
      <c r="H41" s="138"/>
      <c r="I41" s="138"/>
      <c r="J41" s="134"/>
      <c r="K41" s="134"/>
      <c r="M41" s="135"/>
      <c r="N41" s="135"/>
      <c r="O41" s="135"/>
      <c r="P41" s="135"/>
    </row>
    <row r="42" spans="2:16" ht="15">
      <c r="B42" s="136"/>
      <c r="C42" s="270"/>
      <c r="D42" s="136"/>
      <c r="E42" s="137">
        <f>SUM(E38:E38)</f>
        <v>14</v>
      </c>
      <c r="G42" s="252"/>
      <c r="H42" s="138"/>
      <c r="I42" s="138"/>
      <c r="J42" s="134"/>
      <c r="K42" s="60"/>
      <c r="M42" s="135"/>
      <c r="N42" s="135"/>
      <c r="O42" s="135"/>
      <c r="P42" s="135"/>
    </row>
    <row r="43" spans="2:16" ht="15">
      <c r="B43" s="60"/>
      <c r="C43" s="274"/>
      <c r="D43" s="3"/>
      <c r="E43" s="3"/>
      <c r="F43" s="60"/>
      <c r="G43" s="253"/>
      <c r="H43" s="105"/>
      <c r="I43" s="133"/>
      <c r="J43" s="134"/>
      <c r="K43" s="60"/>
      <c r="M43" s="135"/>
      <c r="N43" s="135"/>
      <c r="O43" s="135"/>
      <c r="P43" s="135"/>
    </row>
    <row r="44" spans="2:16" ht="15">
      <c r="B44" s="60"/>
      <c r="C44" s="274"/>
      <c r="D44" s="3"/>
      <c r="E44" s="3"/>
      <c r="F44" s="60"/>
      <c r="G44" s="254"/>
      <c r="H44" s="3"/>
      <c r="J44" s="60"/>
      <c r="K44" s="60"/>
      <c r="M44" s="135"/>
      <c r="N44" s="135"/>
      <c r="O44" s="135"/>
      <c r="P44" s="135"/>
    </row>
    <row r="45" spans="2:16" ht="15">
      <c r="B45" s="60"/>
      <c r="C45" s="274"/>
      <c r="D45" s="3"/>
      <c r="E45" s="3"/>
      <c r="F45" s="60"/>
      <c r="G45" s="254"/>
      <c r="H45" s="3"/>
      <c r="J45" s="60"/>
      <c r="K45" s="60"/>
      <c r="M45" s="135"/>
      <c r="N45" s="135"/>
      <c r="O45" s="135"/>
      <c r="P45" s="135"/>
    </row>
    <row r="46" spans="2:16" ht="15">
      <c r="B46" s="60"/>
      <c r="C46" s="274"/>
      <c r="D46" s="3"/>
      <c r="E46" s="3"/>
      <c r="F46" s="60"/>
      <c r="G46" s="254"/>
      <c r="H46" s="3"/>
      <c r="J46" s="60"/>
      <c r="K46" s="60"/>
      <c r="M46" s="135"/>
      <c r="N46" s="135"/>
      <c r="O46" s="135"/>
      <c r="P46" s="135"/>
    </row>
    <row r="47" spans="2:16" ht="23.25">
      <c r="B47" s="448" t="s">
        <v>1796</v>
      </c>
      <c r="C47" s="448"/>
      <c r="D47" s="448"/>
      <c r="E47" s="448"/>
      <c r="F47" s="448"/>
      <c r="G47" s="448"/>
      <c r="H47" s="448"/>
      <c r="I47" s="448"/>
      <c r="J47" s="448"/>
      <c r="K47" s="448"/>
      <c r="L47" s="448"/>
      <c r="M47" s="448"/>
      <c r="N47" s="448"/>
      <c r="O47" s="448"/>
      <c r="P47" s="448"/>
    </row>
    <row r="48" spans="2:16" ht="15.75">
      <c r="B48" s="449" t="s">
        <v>1007</v>
      </c>
      <c r="C48" s="449"/>
      <c r="D48" s="449"/>
      <c r="E48" s="449"/>
      <c r="F48" s="449"/>
      <c r="G48" s="449"/>
      <c r="H48" s="449"/>
      <c r="I48" s="449"/>
      <c r="J48" s="449"/>
      <c r="K48" s="449"/>
      <c r="L48" s="449"/>
      <c r="M48" s="449"/>
      <c r="N48" s="449"/>
      <c r="O48" s="449"/>
      <c r="P48" s="449"/>
    </row>
    <row r="49" spans="2:16" ht="15.75">
      <c r="B49" s="449" t="s">
        <v>1802</v>
      </c>
      <c r="C49" s="449"/>
      <c r="D49" s="449"/>
      <c r="E49" s="449"/>
      <c r="F49" s="449"/>
      <c r="G49" s="449"/>
      <c r="H49" s="449"/>
      <c r="I49" s="449"/>
      <c r="J49" s="449"/>
      <c r="K49" s="449"/>
      <c r="L49" s="449"/>
      <c r="M49" s="449"/>
      <c r="N49" s="449"/>
      <c r="O49" s="449"/>
      <c r="P49" s="449"/>
    </row>
    <row r="50" spans="13:16" ht="4.5" customHeight="1">
      <c r="M50" s="135"/>
      <c r="N50" s="135"/>
      <c r="O50" s="135"/>
      <c r="P50" s="135"/>
    </row>
    <row r="51" spans="2:16" ht="31.5" customHeight="1">
      <c r="B51" s="120" t="s">
        <v>1008</v>
      </c>
      <c r="C51" s="266" t="s">
        <v>1009</v>
      </c>
      <c r="D51" s="120" t="s">
        <v>1010</v>
      </c>
      <c r="E51" s="122" t="s">
        <v>1011</v>
      </c>
      <c r="F51" s="120" t="s">
        <v>1012</v>
      </c>
      <c r="G51" s="248" t="s">
        <v>1013</v>
      </c>
      <c r="H51" s="120" t="s">
        <v>1014</v>
      </c>
      <c r="I51" s="123" t="s">
        <v>1015</v>
      </c>
      <c r="J51" s="122" t="s">
        <v>3</v>
      </c>
      <c r="K51" s="121" t="s">
        <v>1016</v>
      </c>
      <c r="L51" s="124"/>
      <c r="M51" s="124"/>
      <c r="N51" s="139"/>
      <c r="O51" s="139"/>
      <c r="P51" s="139"/>
    </row>
    <row r="52" spans="2:16" ht="19.5" customHeight="1">
      <c r="B52" s="125">
        <v>1</v>
      </c>
      <c r="C52" s="269">
        <v>9198</v>
      </c>
      <c r="D52" s="126" t="s">
        <v>1128</v>
      </c>
      <c r="E52" s="127">
        <v>9198</v>
      </c>
      <c r="F52" s="127" t="s">
        <v>1129</v>
      </c>
      <c r="G52" s="249" t="s">
        <v>1130</v>
      </c>
      <c r="H52" s="128" t="s">
        <v>1131</v>
      </c>
      <c r="I52" s="128" t="s">
        <v>1132</v>
      </c>
      <c r="J52" s="125" t="s">
        <v>24</v>
      </c>
      <c r="K52" s="125" t="s">
        <v>8</v>
      </c>
      <c r="L52" s="140"/>
      <c r="M52" s="140"/>
      <c r="N52" s="140"/>
      <c r="O52" s="140"/>
      <c r="P52" s="140"/>
    </row>
    <row r="53" spans="2:16" ht="19.5" customHeight="1">
      <c r="B53" s="125">
        <v>2</v>
      </c>
      <c r="C53" s="269">
        <v>9199</v>
      </c>
      <c r="D53" s="126" t="s">
        <v>1133</v>
      </c>
      <c r="E53" s="127">
        <v>9199</v>
      </c>
      <c r="F53" s="127" t="s">
        <v>1129</v>
      </c>
      <c r="G53" s="250" t="s">
        <v>1134</v>
      </c>
      <c r="H53" s="128" t="s">
        <v>1135</v>
      </c>
      <c r="I53" s="128" t="s">
        <v>1136</v>
      </c>
      <c r="J53" s="125" t="s">
        <v>9</v>
      </c>
      <c r="K53" s="125" t="s">
        <v>8</v>
      </c>
      <c r="L53" s="140"/>
      <c r="M53" s="140"/>
      <c r="N53" s="140"/>
      <c r="O53" s="140"/>
      <c r="P53" s="140"/>
    </row>
    <row r="54" spans="2:16" ht="19.5" customHeight="1">
      <c r="B54" s="125">
        <v>3</v>
      </c>
      <c r="C54" s="269">
        <v>9200</v>
      </c>
      <c r="D54" s="126" t="s">
        <v>1137</v>
      </c>
      <c r="E54" s="127">
        <v>9200</v>
      </c>
      <c r="F54" s="127" t="s">
        <v>1129</v>
      </c>
      <c r="G54" s="249" t="s">
        <v>1138</v>
      </c>
      <c r="H54" s="132" t="s">
        <v>1139</v>
      </c>
      <c r="I54" s="132" t="s">
        <v>1093</v>
      </c>
      <c r="J54" s="125" t="s">
        <v>9</v>
      </c>
      <c r="K54" s="125" t="s">
        <v>8</v>
      </c>
      <c r="L54" s="140"/>
      <c r="M54" s="140"/>
      <c r="N54" s="140"/>
      <c r="O54" s="140"/>
      <c r="P54" s="140"/>
    </row>
    <row r="55" spans="2:16" ht="19.5" customHeight="1">
      <c r="B55" s="125">
        <v>4</v>
      </c>
      <c r="C55" s="269">
        <v>9201</v>
      </c>
      <c r="D55" s="126" t="s">
        <v>1140</v>
      </c>
      <c r="E55" s="127">
        <v>9201</v>
      </c>
      <c r="F55" s="127" t="s">
        <v>1129</v>
      </c>
      <c r="G55" s="249" t="s">
        <v>1141</v>
      </c>
      <c r="H55" s="128" t="s">
        <v>1142</v>
      </c>
      <c r="I55" s="128" t="s">
        <v>1143</v>
      </c>
      <c r="J55" s="125" t="s">
        <v>24</v>
      </c>
      <c r="K55" s="125" t="s">
        <v>8</v>
      </c>
      <c r="L55" s="140"/>
      <c r="M55" s="140"/>
      <c r="N55" s="140"/>
      <c r="O55" s="140"/>
      <c r="P55" s="140"/>
    </row>
    <row r="56" spans="2:16" ht="19.5" customHeight="1">
      <c r="B56" s="125">
        <v>5</v>
      </c>
      <c r="C56" s="269">
        <v>9202</v>
      </c>
      <c r="D56" s="126" t="s">
        <v>1144</v>
      </c>
      <c r="E56" s="127">
        <v>9202</v>
      </c>
      <c r="F56" s="127" t="s">
        <v>1129</v>
      </c>
      <c r="G56" s="249" t="s">
        <v>1145</v>
      </c>
      <c r="H56" s="132" t="s">
        <v>1146</v>
      </c>
      <c r="I56" s="128" t="s">
        <v>1147</v>
      </c>
      <c r="J56" s="125" t="s">
        <v>24</v>
      </c>
      <c r="K56" s="125" t="s">
        <v>8</v>
      </c>
      <c r="L56" s="140"/>
      <c r="M56" s="140"/>
      <c r="N56" s="140"/>
      <c r="O56" s="140"/>
      <c r="P56" s="140"/>
    </row>
    <row r="57" spans="2:16" ht="19.5" customHeight="1">
      <c r="B57" s="125">
        <v>6</v>
      </c>
      <c r="C57" s="269">
        <v>9203</v>
      </c>
      <c r="D57" s="126" t="s">
        <v>1148</v>
      </c>
      <c r="E57" s="127">
        <v>9203</v>
      </c>
      <c r="F57" s="127" t="s">
        <v>1129</v>
      </c>
      <c r="G57" s="249" t="s">
        <v>1149</v>
      </c>
      <c r="H57" s="132" t="s">
        <v>1150</v>
      </c>
      <c r="I57" s="132" t="s">
        <v>1021</v>
      </c>
      <c r="J57" s="125" t="s">
        <v>24</v>
      </c>
      <c r="K57" s="125" t="s">
        <v>8</v>
      </c>
      <c r="L57" s="140"/>
      <c r="M57" s="140"/>
      <c r="N57" s="140"/>
      <c r="O57" s="140"/>
      <c r="P57" s="140"/>
    </row>
    <row r="58" spans="2:16" ht="19.5" customHeight="1">
      <c r="B58" s="125">
        <v>7</v>
      </c>
      <c r="C58" s="269">
        <v>9204</v>
      </c>
      <c r="D58" s="126" t="s">
        <v>1151</v>
      </c>
      <c r="E58" s="127">
        <v>9204</v>
      </c>
      <c r="F58" s="127" t="s">
        <v>1129</v>
      </c>
      <c r="G58" s="249" t="s">
        <v>1152</v>
      </c>
      <c r="H58" s="128" t="s">
        <v>1153</v>
      </c>
      <c r="I58" s="128" t="s">
        <v>1056</v>
      </c>
      <c r="J58" s="125" t="s">
        <v>9</v>
      </c>
      <c r="K58" s="125" t="s">
        <v>235</v>
      </c>
      <c r="L58" s="140"/>
      <c r="M58" s="140"/>
      <c r="N58" s="140"/>
      <c r="O58" s="140"/>
      <c r="P58" s="140"/>
    </row>
    <row r="59" spans="2:16" ht="19.5" customHeight="1">
      <c r="B59" s="125">
        <v>8</v>
      </c>
      <c r="C59" s="269">
        <v>9205</v>
      </c>
      <c r="D59" s="126" t="s">
        <v>1154</v>
      </c>
      <c r="E59" s="127">
        <v>9205</v>
      </c>
      <c r="F59" s="127" t="s">
        <v>1129</v>
      </c>
      <c r="G59" s="249" t="s">
        <v>1155</v>
      </c>
      <c r="H59" s="132" t="s">
        <v>1156</v>
      </c>
      <c r="I59" s="128" t="s">
        <v>193</v>
      </c>
      <c r="J59" s="125" t="s">
        <v>24</v>
      </c>
      <c r="K59" s="125" t="s">
        <v>8</v>
      </c>
      <c r="L59" s="140"/>
      <c r="M59" s="140"/>
      <c r="N59" s="140"/>
      <c r="O59" s="140"/>
      <c r="P59" s="140"/>
    </row>
    <row r="60" spans="2:16" ht="19.5" customHeight="1">
      <c r="B60" s="125">
        <v>9</v>
      </c>
      <c r="C60" s="269">
        <v>9206</v>
      </c>
      <c r="D60" s="126" t="s">
        <v>1157</v>
      </c>
      <c r="E60" s="127">
        <v>9206</v>
      </c>
      <c r="F60" s="127" t="s">
        <v>1129</v>
      </c>
      <c r="G60" s="249" t="s">
        <v>1158</v>
      </c>
      <c r="H60" s="128" t="s">
        <v>1159</v>
      </c>
      <c r="I60" s="128" t="s">
        <v>1160</v>
      </c>
      <c r="J60" s="125" t="s">
        <v>24</v>
      </c>
      <c r="K60" s="125" t="s">
        <v>8</v>
      </c>
      <c r="L60" s="140"/>
      <c r="M60" s="140"/>
      <c r="N60" s="140"/>
      <c r="O60" s="140"/>
      <c r="P60" s="140"/>
    </row>
    <row r="61" spans="2:16" ht="19.5" customHeight="1">
      <c r="B61" s="125">
        <v>10</v>
      </c>
      <c r="C61" s="269">
        <v>9207</v>
      </c>
      <c r="D61" s="126" t="s">
        <v>1161</v>
      </c>
      <c r="E61" s="127">
        <v>9207</v>
      </c>
      <c r="F61" s="127" t="s">
        <v>1129</v>
      </c>
      <c r="G61" s="249" t="s">
        <v>1162</v>
      </c>
      <c r="H61" s="132" t="s">
        <v>1163</v>
      </c>
      <c r="I61" s="132" t="s">
        <v>1164</v>
      </c>
      <c r="J61" s="125" t="s">
        <v>24</v>
      </c>
      <c r="K61" s="125" t="s">
        <v>8</v>
      </c>
      <c r="L61" s="140"/>
      <c r="M61" s="140"/>
      <c r="N61" s="140"/>
      <c r="O61" s="140"/>
      <c r="P61" s="140"/>
    </row>
    <row r="62" spans="2:16" ht="19.5" customHeight="1">
      <c r="B62" s="125">
        <v>11</v>
      </c>
      <c r="C62" s="269">
        <v>9208</v>
      </c>
      <c r="D62" s="130" t="s">
        <v>1165</v>
      </c>
      <c r="E62" s="127">
        <v>9208</v>
      </c>
      <c r="F62" s="127" t="s">
        <v>1129</v>
      </c>
      <c r="G62" s="250" t="s">
        <v>1166</v>
      </c>
      <c r="H62" s="128" t="s">
        <v>1167</v>
      </c>
      <c r="I62" s="128" t="s">
        <v>1168</v>
      </c>
      <c r="J62" s="125" t="s">
        <v>24</v>
      </c>
      <c r="K62" s="125" t="s">
        <v>8</v>
      </c>
      <c r="L62" s="140"/>
      <c r="M62" s="140"/>
      <c r="N62" s="140"/>
      <c r="O62" s="140"/>
      <c r="P62" s="140"/>
    </row>
    <row r="63" spans="2:16" ht="19.5" customHeight="1">
      <c r="B63" s="125">
        <v>12</v>
      </c>
      <c r="C63" s="269">
        <v>9209</v>
      </c>
      <c r="D63" s="126" t="s">
        <v>1169</v>
      </c>
      <c r="E63" s="127">
        <v>9209</v>
      </c>
      <c r="F63" s="127" t="s">
        <v>1129</v>
      </c>
      <c r="G63" s="249" t="s">
        <v>1170</v>
      </c>
      <c r="H63" s="128" t="s">
        <v>1171</v>
      </c>
      <c r="I63" s="128" t="s">
        <v>1172</v>
      </c>
      <c r="J63" s="125" t="s">
        <v>24</v>
      </c>
      <c r="K63" s="125" t="s">
        <v>8</v>
      </c>
      <c r="L63" s="140"/>
      <c r="M63" s="140"/>
      <c r="N63" s="140"/>
      <c r="O63" s="140"/>
      <c r="P63" s="140"/>
    </row>
    <row r="64" spans="2:16" ht="19.5" customHeight="1">
      <c r="B64" s="125">
        <v>13</v>
      </c>
      <c r="C64" s="269">
        <v>9210</v>
      </c>
      <c r="D64" s="126" t="s">
        <v>1173</v>
      </c>
      <c r="E64" s="127">
        <v>9210</v>
      </c>
      <c r="F64" s="127" t="s">
        <v>1129</v>
      </c>
      <c r="G64" s="249" t="s">
        <v>1174</v>
      </c>
      <c r="H64" s="128" t="s">
        <v>1175</v>
      </c>
      <c r="I64" s="128" t="s">
        <v>1176</v>
      </c>
      <c r="J64" s="125" t="s">
        <v>9</v>
      </c>
      <c r="K64" s="125" t="s">
        <v>8</v>
      </c>
      <c r="L64" s="140"/>
      <c r="M64" s="140"/>
      <c r="N64" s="140"/>
      <c r="O64" s="140"/>
      <c r="P64" s="140"/>
    </row>
    <row r="65" spans="2:16" ht="19.5" customHeight="1">
      <c r="B65" s="125">
        <v>14</v>
      </c>
      <c r="C65" s="269">
        <v>9211</v>
      </c>
      <c r="D65" s="126" t="s">
        <v>1177</v>
      </c>
      <c r="E65" s="127">
        <v>9211</v>
      </c>
      <c r="F65" s="127" t="s">
        <v>1129</v>
      </c>
      <c r="G65" s="249" t="s">
        <v>1178</v>
      </c>
      <c r="H65" s="132" t="s">
        <v>1179</v>
      </c>
      <c r="I65" s="128" t="s">
        <v>1025</v>
      </c>
      <c r="J65" s="125" t="s">
        <v>24</v>
      </c>
      <c r="K65" s="125" t="s">
        <v>8</v>
      </c>
      <c r="L65" s="140"/>
      <c r="M65" s="140"/>
      <c r="N65" s="140"/>
      <c r="O65" s="140"/>
      <c r="P65" s="140"/>
    </row>
    <row r="66" spans="2:16" ht="19.5" customHeight="1">
      <c r="B66" s="125">
        <v>15</v>
      </c>
      <c r="C66" s="269">
        <v>9212</v>
      </c>
      <c r="D66" s="126" t="s">
        <v>1180</v>
      </c>
      <c r="E66" s="127">
        <v>9212</v>
      </c>
      <c r="F66" s="127" t="s">
        <v>1129</v>
      </c>
      <c r="G66" s="250" t="s">
        <v>1181</v>
      </c>
      <c r="H66" s="128" t="s">
        <v>1182</v>
      </c>
      <c r="I66" s="128" t="s">
        <v>1183</v>
      </c>
      <c r="J66" s="125" t="s">
        <v>9</v>
      </c>
      <c r="K66" s="125" t="s">
        <v>8</v>
      </c>
      <c r="L66" s="140"/>
      <c r="M66" s="140"/>
      <c r="N66" s="140"/>
      <c r="O66" s="140"/>
      <c r="P66" s="140"/>
    </row>
    <row r="67" spans="2:16" ht="19.5" customHeight="1">
      <c r="B67" s="125">
        <v>16</v>
      </c>
      <c r="C67" s="269">
        <v>9213</v>
      </c>
      <c r="D67" s="126" t="s">
        <v>1184</v>
      </c>
      <c r="E67" s="127">
        <v>9213</v>
      </c>
      <c r="F67" s="127" t="s">
        <v>1129</v>
      </c>
      <c r="G67" s="249" t="s">
        <v>1185</v>
      </c>
      <c r="H67" s="128" t="s">
        <v>1186</v>
      </c>
      <c r="I67" s="128" t="s">
        <v>1126</v>
      </c>
      <c r="J67" s="125" t="s">
        <v>9</v>
      </c>
      <c r="K67" s="125" t="s">
        <v>8</v>
      </c>
      <c r="L67" s="140"/>
      <c r="M67" s="140"/>
      <c r="N67" s="140"/>
      <c r="O67" s="140"/>
      <c r="P67" s="140"/>
    </row>
    <row r="68" spans="2:16" ht="19.5" customHeight="1">
      <c r="B68" s="125">
        <v>17</v>
      </c>
      <c r="C68" s="269">
        <v>9214</v>
      </c>
      <c r="D68" s="126" t="s">
        <v>1187</v>
      </c>
      <c r="E68" s="127">
        <v>9214</v>
      </c>
      <c r="F68" s="127" t="s">
        <v>1129</v>
      </c>
      <c r="G68" s="249" t="s">
        <v>1188</v>
      </c>
      <c r="H68" s="132" t="s">
        <v>1189</v>
      </c>
      <c r="I68" s="132" t="s">
        <v>1038</v>
      </c>
      <c r="J68" s="125" t="s">
        <v>24</v>
      </c>
      <c r="K68" s="125" t="s">
        <v>8</v>
      </c>
      <c r="L68" s="140"/>
      <c r="M68" s="140"/>
      <c r="N68" s="140"/>
      <c r="O68" s="140"/>
      <c r="P68" s="140"/>
    </row>
    <row r="69" spans="2:16" ht="19.5" customHeight="1">
      <c r="B69" s="125">
        <v>18</v>
      </c>
      <c r="C69" s="269">
        <v>9215</v>
      </c>
      <c r="D69" s="126" t="s">
        <v>1190</v>
      </c>
      <c r="E69" s="127">
        <v>9215</v>
      </c>
      <c r="F69" s="127" t="s">
        <v>1129</v>
      </c>
      <c r="G69" s="249" t="s">
        <v>1191</v>
      </c>
      <c r="H69" s="132" t="s">
        <v>1192</v>
      </c>
      <c r="I69" s="128" t="s">
        <v>1193</v>
      </c>
      <c r="J69" s="125" t="s">
        <v>9</v>
      </c>
      <c r="K69" s="125" t="s">
        <v>8</v>
      </c>
      <c r="L69" s="140"/>
      <c r="M69" s="140"/>
      <c r="N69" s="140"/>
      <c r="O69" s="140"/>
      <c r="P69" s="140"/>
    </row>
    <row r="70" spans="2:16" ht="19.5" customHeight="1">
      <c r="B70" s="125">
        <v>19</v>
      </c>
      <c r="C70" s="269">
        <v>9216</v>
      </c>
      <c r="D70" s="126" t="s">
        <v>1194</v>
      </c>
      <c r="E70" s="127">
        <v>9216</v>
      </c>
      <c r="F70" s="127" t="s">
        <v>1129</v>
      </c>
      <c r="G70" s="249" t="s">
        <v>1195</v>
      </c>
      <c r="H70" s="128" t="s">
        <v>1196</v>
      </c>
      <c r="I70" s="128" t="s">
        <v>1197</v>
      </c>
      <c r="J70" s="125" t="s">
        <v>9</v>
      </c>
      <c r="K70" s="125" t="s">
        <v>8</v>
      </c>
      <c r="L70" s="140"/>
      <c r="M70" s="140"/>
      <c r="N70" s="140"/>
      <c r="O70" s="140"/>
      <c r="P70" s="140"/>
    </row>
    <row r="71" spans="2:16" ht="19.5" customHeight="1">
      <c r="B71" s="125">
        <v>20</v>
      </c>
      <c r="C71" s="269">
        <v>9217</v>
      </c>
      <c r="D71" s="126" t="s">
        <v>125</v>
      </c>
      <c r="E71" s="127">
        <v>9217</v>
      </c>
      <c r="F71" s="127" t="s">
        <v>1129</v>
      </c>
      <c r="G71" s="249" t="s">
        <v>1198</v>
      </c>
      <c r="H71" s="128" t="s">
        <v>1199</v>
      </c>
      <c r="I71" s="128" t="s">
        <v>1176</v>
      </c>
      <c r="J71" s="125" t="s">
        <v>24</v>
      </c>
      <c r="K71" s="125" t="s">
        <v>8</v>
      </c>
      <c r="L71" s="140"/>
      <c r="M71" s="140"/>
      <c r="N71" s="140"/>
      <c r="O71" s="140"/>
      <c r="P71" s="140"/>
    </row>
    <row r="72" spans="2:16" ht="19.5" customHeight="1">
      <c r="B72" s="125">
        <v>21</v>
      </c>
      <c r="C72" s="269">
        <v>9218</v>
      </c>
      <c r="D72" s="126" t="s">
        <v>1200</v>
      </c>
      <c r="E72" s="127">
        <v>9218</v>
      </c>
      <c r="F72" s="127" t="s">
        <v>1129</v>
      </c>
      <c r="G72" s="249" t="s">
        <v>1201</v>
      </c>
      <c r="H72" s="128" t="s">
        <v>1202</v>
      </c>
      <c r="I72" s="128" t="s">
        <v>1203</v>
      </c>
      <c r="J72" s="125" t="s">
        <v>9</v>
      </c>
      <c r="K72" s="125" t="s">
        <v>235</v>
      </c>
      <c r="L72" s="140"/>
      <c r="M72" s="140"/>
      <c r="N72" s="140"/>
      <c r="O72" s="140"/>
      <c r="P72" s="140"/>
    </row>
    <row r="73" spans="2:16" ht="19.5" customHeight="1">
      <c r="B73" s="125">
        <v>22</v>
      </c>
      <c r="C73" s="269">
        <v>9219</v>
      </c>
      <c r="D73" s="126" t="s">
        <v>1204</v>
      </c>
      <c r="E73" s="127">
        <v>9219</v>
      </c>
      <c r="F73" s="127" t="s">
        <v>1129</v>
      </c>
      <c r="G73" s="249" t="s">
        <v>1205</v>
      </c>
      <c r="H73" s="128" t="s">
        <v>1206</v>
      </c>
      <c r="I73" s="128" t="s">
        <v>1021</v>
      </c>
      <c r="J73" s="125" t="s">
        <v>9</v>
      </c>
      <c r="K73" s="125" t="s">
        <v>8</v>
      </c>
      <c r="L73" s="140"/>
      <c r="M73" s="140"/>
      <c r="N73" s="140"/>
      <c r="O73" s="140"/>
      <c r="P73" s="140"/>
    </row>
    <row r="74" spans="2:16" ht="19.5" customHeight="1">
      <c r="B74" s="125">
        <v>23</v>
      </c>
      <c r="C74" s="269">
        <v>9220</v>
      </c>
      <c r="D74" s="126" t="s">
        <v>1207</v>
      </c>
      <c r="E74" s="127">
        <v>9220</v>
      </c>
      <c r="F74" s="127" t="s">
        <v>1129</v>
      </c>
      <c r="G74" s="249" t="s">
        <v>1208</v>
      </c>
      <c r="H74" s="128" t="s">
        <v>1209</v>
      </c>
      <c r="I74" s="128" t="s">
        <v>1064</v>
      </c>
      <c r="J74" s="125" t="s">
        <v>24</v>
      </c>
      <c r="K74" s="125" t="s">
        <v>8</v>
      </c>
      <c r="L74" s="140"/>
      <c r="M74" s="140"/>
      <c r="N74" s="140"/>
      <c r="O74" s="140"/>
      <c r="P74" s="140"/>
    </row>
    <row r="75" spans="2:16" ht="19.5" customHeight="1">
      <c r="B75" s="125">
        <v>24</v>
      </c>
      <c r="C75" s="269">
        <v>9221</v>
      </c>
      <c r="D75" s="126" t="s">
        <v>1210</v>
      </c>
      <c r="E75" s="127">
        <v>9221</v>
      </c>
      <c r="F75" s="127" t="s">
        <v>1129</v>
      </c>
      <c r="G75" s="249" t="s">
        <v>1211</v>
      </c>
      <c r="H75" s="128" t="s">
        <v>1212</v>
      </c>
      <c r="I75" s="128" t="s">
        <v>1038</v>
      </c>
      <c r="J75" s="125" t="s">
        <v>9</v>
      </c>
      <c r="K75" s="125" t="s">
        <v>8</v>
      </c>
      <c r="L75" s="140"/>
      <c r="M75" s="140"/>
      <c r="N75" s="140"/>
      <c r="O75" s="140"/>
      <c r="P75" s="140"/>
    </row>
    <row r="76" spans="2:16" ht="19.5" customHeight="1">
      <c r="B76" s="125">
        <v>25</v>
      </c>
      <c r="C76" s="269">
        <v>9222</v>
      </c>
      <c r="D76" s="126" t="s">
        <v>1213</v>
      </c>
      <c r="E76" s="127">
        <v>9222</v>
      </c>
      <c r="F76" s="127" t="s">
        <v>1129</v>
      </c>
      <c r="G76" s="249" t="s">
        <v>1214</v>
      </c>
      <c r="H76" s="128" t="s">
        <v>1215</v>
      </c>
      <c r="I76" s="128" t="s">
        <v>1109</v>
      </c>
      <c r="J76" s="125" t="s">
        <v>24</v>
      </c>
      <c r="K76" s="125" t="s">
        <v>8</v>
      </c>
      <c r="L76" s="140"/>
      <c r="M76" s="140"/>
      <c r="N76" s="140"/>
      <c r="O76" s="140"/>
      <c r="P76" s="140"/>
    </row>
    <row r="77" spans="2:16" ht="19.5" customHeight="1">
      <c r="B77" s="125">
        <v>26</v>
      </c>
      <c r="C77" s="269">
        <v>9223</v>
      </c>
      <c r="D77" s="126" t="s">
        <v>1216</v>
      </c>
      <c r="E77" s="127">
        <v>9223</v>
      </c>
      <c r="F77" s="127" t="s">
        <v>1129</v>
      </c>
      <c r="G77" s="249" t="s">
        <v>1217</v>
      </c>
      <c r="H77" s="128" t="s">
        <v>1218</v>
      </c>
      <c r="I77" s="128" t="s">
        <v>1093</v>
      </c>
      <c r="J77" s="125" t="s">
        <v>24</v>
      </c>
      <c r="K77" s="125" t="s">
        <v>8</v>
      </c>
      <c r="L77" s="140"/>
      <c r="M77" s="140"/>
      <c r="N77" s="140"/>
      <c r="O77" s="140"/>
      <c r="P77" s="140"/>
    </row>
    <row r="78" spans="2:16" ht="19.5" customHeight="1">
      <c r="B78" s="125">
        <v>27</v>
      </c>
      <c r="C78" s="269">
        <v>9224</v>
      </c>
      <c r="D78" s="126" t="s">
        <v>1219</v>
      </c>
      <c r="E78" s="127">
        <v>9224</v>
      </c>
      <c r="F78" s="127" t="s">
        <v>1129</v>
      </c>
      <c r="G78" s="249" t="s">
        <v>1220</v>
      </c>
      <c r="H78" s="128" t="s">
        <v>1221</v>
      </c>
      <c r="I78" s="128" t="s">
        <v>1038</v>
      </c>
      <c r="J78" s="125" t="s">
        <v>24</v>
      </c>
      <c r="K78" s="125" t="s">
        <v>8</v>
      </c>
      <c r="L78" s="140"/>
      <c r="M78" s="140"/>
      <c r="N78" s="140"/>
      <c r="O78" s="140"/>
      <c r="P78" s="140"/>
    </row>
    <row r="79" spans="2:16" ht="19.5" customHeight="1">
      <c r="B79" s="125">
        <v>28</v>
      </c>
      <c r="C79" s="269">
        <v>9225</v>
      </c>
      <c r="D79" s="126" t="s">
        <v>1222</v>
      </c>
      <c r="E79" s="127">
        <v>9225</v>
      </c>
      <c r="F79" s="127" t="s">
        <v>1129</v>
      </c>
      <c r="G79" s="249" t="s">
        <v>1223</v>
      </c>
      <c r="H79" s="128" t="s">
        <v>1224</v>
      </c>
      <c r="I79" s="128" t="s">
        <v>1225</v>
      </c>
      <c r="J79" s="125" t="s">
        <v>24</v>
      </c>
      <c r="K79" s="125" t="s">
        <v>8</v>
      </c>
      <c r="L79" s="140"/>
      <c r="M79" s="140"/>
      <c r="N79" s="140"/>
      <c r="O79" s="140"/>
      <c r="P79" s="140"/>
    </row>
    <row r="80" spans="2:16" ht="19.5" customHeight="1">
      <c r="B80" s="125">
        <v>29</v>
      </c>
      <c r="C80" s="269">
        <v>9226</v>
      </c>
      <c r="D80" s="126" t="s">
        <v>1226</v>
      </c>
      <c r="E80" s="127">
        <v>9226</v>
      </c>
      <c r="F80" s="127" t="s">
        <v>1129</v>
      </c>
      <c r="G80" s="249" t="s">
        <v>1227</v>
      </c>
      <c r="H80" s="128" t="s">
        <v>1228</v>
      </c>
      <c r="I80" s="128" t="s">
        <v>1229</v>
      </c>
      <c r="J80" s="125" t="s">
        <v>24</v>
      </c>
      <c r="K80" s="125" t="s">
        <v>235</v>
      </c>
      <c r="L80" s="140"/>
      <c r="M80" s="140"/>
      <c r="N80" s="140"/>
      <c r="O80" s="140"/>
      <c r="P80" s="140"/>
    </row>
    <row r="81" spans="2:16" ht="19.5" customHeight="1">
      <c r="B81" s="125">
        <v>30</v>
      </c>
      <c r="C81" s="269">
        <v>9227</v>
      </c>
      <c r="D81" s="126" t="s">
        <v>1230</v>
      </c>
      <c r="E81" s="127">
        <v>9227</v>
      </c>
      <c r="F81" s="127" t="s">
        <v>1129</v>
      </c>
      <c r="G81" s="249" t="s">
        <v>1231</v>
      </c>
      <c r="H81" s="128" t="s">
        <v>1232</v>
      </c>
      <c r="I81" s="128" t="s">
        <v>1233</v>
      </c>
      <c r="J81" s="125" t="s">
        <v>9</v>
      </c>
      <c r="K81" s="125" t="s">
        <v>235</v>
      </c>
      <c r="L81" s="140"/>
      <c r="M81" s="140"/>
      <c r="N81" s="140"/>
      <c r="O81" s="140"/>
      <c r="P81" s="140"/>
    </row>
    <row r="83" spans="2:9" ht="15">
      <c r="B83" s="136"/>
      <c r="C83" s="270"/>
      <c r="D83" s="136"/>
      <c r="E83" s="137">
        <f>COUNTIF($J$52:$K$81,"L")</f>
        <v>12</v>
      </c>
      <c r="G83" s="252"/>
      <c r="I83" s="141" t="s">
        <v>382</v>
      </c>
    </row>
    <row r="84" spans="2:9" ht="15">
      <c r="B84" s="136"/>
      <c r="C84" s="270"/>
      <c r="D84" s="136"/>
      <c r="E84" s="137">
        <f>COUNTIF($J$52:$K$81,"P")</f>
        <v>18</v>
      </c>
      <c r="G84" s="252"/>
      <c r="I84" s="141" t="s">
        <v>198</v>
      </c>
    </row>
    <row r="85" spans="2:9" ht="15">
      <c r="B85" s="136"/>
      <c r="C85" s="270"/>
      <c r="D85" s="136"/>
      <c r="E85" s="137">
        <f>COUNTIF($J$52:$L$81,"Islam")</f>
        <v>26</v>
      </c>
      <c r="G85" s="252"/>
      <c r="I85" s="141" t="s">
        <v>8</v>
      </c>
    </row>
    <row r="86" spans="2:9" ht="15">
      <c r="B86" s="136"/>
      <c r="C86" s="270"/>
      <c r="D86" s="136"/>
      <c r="E86" s="137">
        <f>COUNTIF($K$52:$K$81,"Kristen")</f>
        <v>4</v>
      </c>
      <c r="G86" s="252"/>
      <c r="I86" s="141" t="s">
        <v>235</v>
      </c>
    </row>
    <row r="87" spans="2:9" ht="15">
      <c r="B87" s="136"/>
      <c r="C87" s="270"/>
      <c r="D87" s="136"/>
      <c r="E87" s="137">
        <f>COUNTIF($K$52:$K$81,"Katholik")</f>
        <v>0</v>
      </c>
      <c r="G87" s="252"/>
      <c r="I87" s="141" t="s">
        <v>202</v>
      </c>
    </row>
    <row r="88" spans="2:9" ht="15">
      <c r="B88" s="136"/>
      <c r="C88" s="270"/>
      <c r="D88" s="136"/>
      <c r="E88" s="137">
        <f>SUM(E83:E84)</f>
        <v>30</v>
      </c>
      <c r="G88" s="252"/>
      <c r="I88" s="141" t="s">
        <v>1127</v>
      </c>
    </row>
    <row r="93" spans="2:16" ht="23.25">
      <c r="B93" s="448" t="s">
        <v>1797</v>
      </c>
      <c r="C93" s="448"/>
      <c r="D93" s="448"/>
      <c r="E93" s="448"/>
      <c r="F93" s="448"/>
      <c r="G93" s="448"/>
      <c r="H93" s="448"/>
      <c r="I93" s="448"/>
      <c r="J93" s="448"/>
      <c r="K93" s="448"/>
      <c r="L93" s="448"/>
      <c r="M93" s="448"/>
      <c r="N93" s="448"/>
      <c r="O93" s="448"/>
      <c r="P93" s="448"/>
    </row>
    <row r="94" spans="2:16" ht="15.75">
      <c r="B94" s="449" t="s">
        <v>1007</v>
      </c>
      <c r="C94" s="449"/>
      <c r="D94" s="449"/>
      <c r="E94" s="449"/>
      <c r="F94" s="449"/>
      <c r="G94" s="449"/>
      <c r="H94" s="449"/>
      <c r="I94" s="449"/>
      <c r="J94" s="449"/>
      <c r="K94" s="449"/>
      <c r="L94" s="449"/>
      <c r="M94" s="449"/>
      <c r="N94" s="449"/>
      <c r="O94" s="449"/>
      <c r="P94" s="449"/>
    </row>
    <row r="95" spans="2:16" ht="15.75">
      <c r="B95" s="450" t="s">
        <v>1802</v>
      </c>
      <c r="C95" s="450"/>
      <c r="D95" s="450"/>
      <c r="E95" s="450"/>
      <c r="F95" s="450"/>
      <c r="G95" s="450"/>
      <c r="H95" s="450"/>
      <c r="I95" s="450"/>
      <c r="J95" s="450"/>
      <c r="K95" s="450"/>
      <c r="L95" s="450"/>
      <c r="M95" s="450"/>
      <c r="N95" s="450"/>
      <c r="O95" s="450"/>
      <c r="P95" s="450"/>
    </row>
    <row r="96" spans="2:16" ht="30" customHeight="1">
      <c r="B96" s="120" t="s">
        <v>1008</v>
      </c>
      <c r="C96" s="266" t="s">
        <v>1009</v>
      </c>
      <c r="D96" s="120" t="s">
        <v>1010</v>
      </c>
      <c r="E96" s="122" t="s">
        <v>1011</v>
      </c>
      <c r="F96" s="120" t="s">
        <v>1012</v>
      </c>
      <c r="G96" s="248" t="s">
        <v>1013</v>
      </c>
      <c r="H96" s="120" t="s">
        <v>1014</v>
      </c>
      <c r="I96" s="123" t="s">
        <v>1015</v>
      </c>
      <c r="J96" s="122" t="s">
        <v>3</v>
      </c>
      <c r="K96" s="121" t="s">
        <v>1016</v>
      </c>
      <c r="L96" s="124"/>
      <c r="M96" s="124"/>
      <c r="N96" s="139"/>
      <c r="O96" s="139"/>
      <c r="P96" s="139"/>
    </row>
    <row r="97" spans="2:16" ht="19.5" customHeight="1">
      <c r="B97" s="125">
        <v>1</v>
      </c>
      <c r="C97" s="269">
        <v>9228</v>
      </c>
      <c r="D97" s="126" t="s">
        <v>1234</v>
      </c>
      <c r="E97" s="127">
        <v>9228</v>
      </c>
      <c r="F97" s="127" t="s">
        <v>1235</v>
      </c>
      <c r="G97" s="249" t="s">
        <v>1236</v>
      </c>
      <c r="H97" s="132" t="s">
        <v>1237</v>
      </c>
      <c r="I97" s="132" t="s">
        <v>1109</v>
      </c>
      <c r="J97" s="125" t="s">
        <v>24</v>
      </c>
      <c r="K97" s="125" t="s">
        <v>1030</v>
      </c>
      <c r="L97" s="140"/>
      <c r="M97" s="140"/>
      <c r="N97" s="140"/>
      <c r="O97" s="140"/>
      <c r="P97" s="140"/>
    </row>
    <row r="98" spans="2:16" ht="19.5" customHeight="1">
      <c r="B98" s="125">
        <v>2</v>
      </c>
      <c r="C98" s="269">
        <v>9229</v>
      </c>
      <c r="D98" s="126" t="s">
        <v>1238</v>
      </c>
      <c r="E98" s="127">
        <v>9229</v>
      </c>
      <c r="F98" s="127" t="s">
        <v>1235</v>
      </c>
      <c r="G98" s="250" t="s">
        <v>1239</v>
      </c>
      <c r="H98" s="132" t="s">
        <v>1240</v>
      </c>
      <c r="I98" s="132" t="s">
        <v>1241</v>
      </c>
      <c r="J98" s="125" t="s">
        <v>9</v>
      </c>
      <c r="K98" s="125" t="s">
        <v>8</v>
      </c>
      <c r="L98" s="140"/>
      <c r="M98" s="140"/>
      <c r="N98" s="140"/>
      <c r="O98" s="140"/>
      <c r="P98" s="140"/>
    </row>
    <row r="99" spans="2:16" ht="19.5" customHeight="1">
      <c r="B99" s="125">
        <v>3</v>
      </c>
      <c r="C99" s="269">
        <v>9230</v>
      </c>
      <c r="D99" s="126" t="s">
        <v>1242</v>
      </c>
      <c r="E99" s="127">
        <v>9230</v>
      </c>
      <c r="F99" s="127" t="s">
        <v>1235</v>
      </c>
      <c r="G99" s="249" t="s">
        <v>1243</v>
      </c>
      <c r="H99" s="132" t="s">
        <v>1244</v>
      </c>
      <c r="I99" s="132" t="s">
        <v>1245</v>
      </c>
      <c r="J99" s="125" t="s">
        <v>9</v>
      </c>
      <c r="K99" s="125" t="s">
        <v>8</v>
      </c>
      <c r="L99" s="140"/>
      <c r="M99" s="140"/>
      <c r="N99" s="140"/>
      <c r="O99" s="140"/>
      <c r="P99" s="140"/>
    </row>
    <row r="100" spans="2:16" ht="19.5" customHeight="1">
      <c r="B100" s="125">
        <v>4</v>
      </c>
      <c r="C100" s="269">
        <v>9231</v>
      </c>
      <c r="D100" s="126" t="s">
        <v>1246</v>
      </c>
      <c r="E100" s="127">
        <v>9231</v>
      </c>
      <c r="F100" s="127" t="s">
        <v>1235</v>
      </c>
      <c r="G100" s="249" t="s">
        <v>1247</v>
      </c>
      <c r="H100" s="128" t="s">
        <v>1248</v>
      </c>
      <c r="I100" s="128" t="s">
        <v>1160</v>
      </c>
      <c r="J100" s="125" t="s">
        <v>9</v>
      </c>
      <c r="K100" s="125" t="s">
        <v>8</v>
      </c>
      <c r="L100" s="140"/>
      <c r="M100" s="140"/>
      <c r="N100" s="140"/>
      <c r="O100" s="140"/>
      <c r="P100" s="140"/>
    </row>
    <row r="101" spans="2:16" ht="19.5" customHeight="1">
      <c r="B101" s="125">
        <v>5</v>
      </c>
      <c r="C101" s="269">
        <v>9232</v>
      </c>
      <c r="D101" s="126" t="s">
        <v>1249</v>
      </c>
      <c r="E101" s="127">
        <v>9232</v>
      </c>
      <c r="F101" s="127" t="s">
        <v>1235</v>
      </c>
      <c r="G101" s="249" t="s">
        <v>1250</v>
      </c>
      <c r="H101" s="128" t="s">
        <v>1251</v>
      </c>
      <c r="I101" s="128" t="s">
        <v>1160</v>
      </c>
      <c r="J101" s="125" t="s">
        <v>9</v>
      </c>
      <c r="K101" s="125" t="s">
        <v>8</v>
      </c>
      <c r="L101" s="140"/>
      <c r="M101" s="140"/>
      <c r="N101" s="140"/>
      <c r="O101" s="140"/>
      <c r="P101" s="140"/>
    </row>
    <row r="102" spans="2:16" ht="19.5" customHeight="1">
      <c r="B102" s="125">
        <v>6</v>
      </c>
      <c r="C102" s="269">
        <v>9233</v>
      </c>
      <c r="D102" s="126" t="s">
        <v>1252</v>
      </c>
      <c r="E102" s="127">
        <v>9233</v>
      </c>
      <c r="F102" s="127" t="s">
        <v>1235</v>
      </c>
      <c r="G102" s="250" t="s">
        <v>1253</v>
      </c>
      <c r="H102" s="128" t="s">
        <v>1254</v>
      </c>
      <c r="I102" s="128" t="s">
        <v>1255</v>
      </c>
      <c r="J102" s="125" t="s">
        <v>24</v>
      </c>
      <c r="K102" s="125" t="s">
        <v>8</v>
      </c>
      <c r="L102" s="140"/>
      <c r="M102" s="140"/>
      <c r="N102" s="140"/>
      <c r="O102" s="140"/>
      <c r="P102" s="140"/>
    </row>
    <row r="103" spans="2:16" ht="19.5" customHeight="1">
      <c r="B103" s="125">
        <v>7</v>
      </c>
      <c r="C103" s="269">
        <v>9234</v>
      </c>
      <c r="D103" s="126" t="s">
        <v>1256</v>
      </c>
      <c r="E103" s="127">
        <v>9234</v>
      </c>
      <c r="F103" s="127" t="s">
        <v>1235</v>
      </c>
      <c r="G103" s="250" t="s">
        <v>1257</v>
      </c>
      <c r="H103" s="132" t="s">
        <v>1258</v>
      </c>
      <c r="I103" s="132" t="s">
        <v>1086</v>
      </c>
      <c r="J103" s="125" t="s">
        <v>9</v>
      </c>
      <c r="K103" s="125" t="s">
        <v>8</v>
      </c>
      <c r="L103" s="140"/>
      <c r="M103" s="140"/>
      <c r="N103" s="140"/>
      <c r="O103" s="140"/>
      <c r="P103" s="140"/>
    </row>
    <row r="104" spans="2:16" ht="19.5" customHeight="1">
      <c r="B104" s="125">
        <v>8</v>
      </c>
      <c r="C104" s="269">
        <v>9235</v>
      </c>
      <c r="D104" s="126" t="s">
        <v>1259</v>
      </c>
      <c r="E104" s="127">
        <v>9235</v>
      </c>
      <c r="F104" s="127" t="s">
        <v>1235</v>
      </c>
      <c r="G104" s="249" t="s">
        <v>1260</v>
      </c>
      <c r="H104" s="128" t="s">
        <v>1261</v>
      </c>
      <c r="I104" s="128" t="s">
        <v>1176</v>
      </c>
      <c r="J104" s="125" t="s">
        <v>24</v>
      </c>
      <c r="K104" s="125" t="s">
        <v>8</v>
      </c>
      <c r="L104" s="140"/>
      <c r="M104" s="140"/>
      <c r="N104" s="140"/>
      <c r="O104" s="140"/>
      <c r="P104" s="140"/>
    </row>
    <row r="105" spans="2:16" ht="19.5" customHeight="1">
      <c r="B105" s="125">
        <v>9</v>
      </c>
      <c r="C105" s="269">
        <v>9236</v>
      </c>
      <c r="D105" s="126" t="s">
        <v>1262</v>
      </c>
      <c r="E105" s="127">
        <v>9236</v>
      </c>
      <c r="F105" s="127" t="s">
        <v>1235</v>
      </c>
      <c r="G105" s="250" t="s">
        <v>1263</v>
      </c>
      <c r="H105" s="128" t="s">
        <v>1264</v>
      </c>
      <c r="I105" s="128" t="s">
        <v>1265</v>
      </c>
      <c r="J105" s="125" t="s">
        <v>9</v>
      </c>
      <c r="K105" s="125" t="s">
        <v>8</v>
      </c>
      <c r="L105" s="140"/>
      <c r="M105" s="140"/>
      <c r="N105" s="140"/>
      <c r="O105" s="140"/>
      <c r="P105" s="140"/>
    </row>
    <row r="106" spans="2:16" ht="19.5" customHeight="1">
      <c r="B106" s="125">
        <v>10</v>
      </c>
      <c r="C106" s="269">
        <v>9237</v>
      </c>
      <c r="D106" s="126" t="s">
        <v>1266</v>
      </c>
      <c r="E106" s="127">
        <v>9237</v>
      </c>
      <c r="F106" s="127" t="s">
        <v>1235</v>
      </c>
      <c r="G106" s="249" t="s">
        <v>1267</v>
      </c>
      <c r="H106" s="132" t="s">
        <v>1268</v>
      </c>
      <c r="I106" s="132" t="s">
        <v>1269</v>
      </c>
      <c r="J106" s="125" t="s">
        <v>9</v>
      </c>
      <c r="K106" s="125" t="s">
        <v>8</v>
      </c>
      <c r="L106" s="140"/>
      <c r="M106" s="140"/>
      <c r="N106" s="140"/>
      <c r="O106" s="140"/>
      <c r="P106" s="140"/>
    </row>
    <row r="107" spans="2:16" ht="19.5" customHeight="1">
      <c r="B107" s="125">
        <v>11</v>
      </c>
      <c r="C107" s="269">
        <v>9238</v>
      </c>
      <c r="D107" s="126" t="s">
        <v>1270</v>
      </c>
      <c r="E107" s="127">
        <v>9238</v>
      </c>
      <c r="F107" s="127" t="s">
        <v>1235</v>
      </c>
      <c r="G107" s="249" t="s">
        <v>1271</v>
      </c>
      <c r="H107" s="128" t="s">
        <v>1272</v>
      </c>
      <c r="I107" s="128" t="s">
        <v>1109</v>
      </c>
      <c r="J107" s="125" t="s">
        <v>24</v>
      </c>
      <c r="K107" s="125" t="s">
        <v>8</v>
      </c>
      <c r="L107" s="140"/>
      <c r="M107" s="140"/>
      <c r="N107" s="140"/>
      <c r="O107" s="140"/>
      <c r="P107" s="140"/>
    </row>
    <row r="108" spans="2:16" ht="19.5" customHeight="1">
      <c r="B108" s="125">
        <v>12</v>
      </c>
      <c r="C108" s="269">
        <v>9239</v>
      </c>
      <c r="D108" s="126" t="s">
        <v>1273</v>
      </c>
      <c r="E108" s="127">
        <v>9239</v>
      </c>
      <c r="F108" s="127" t="s">
        <v>1235</v>
      </c>
      <c r="G108" s="249" t="s">
        <v>1274</v>
      </c>
      <c r="H108" s="128" t="s">
        <v>1275</v>
      </c>
      <c r="I108" s="128" t="s">
        <v>1068</v>
      </c>
      <c r="J108" s="125" t="s">
        <v>24</v>
      </c>
      <c r="K108" s="125" t="s">
        <v>8</v>
      </c>
      <c r="L108" s="140"/>
      <c r="M108" s="140"/>
      <c r="N108" s="140"/>
      <c r="O108" s="140"/>
      <c r="P108" s="140"/>
    </row>
    <row r="109" spans="2:16" ht="19.5" customHeight="1">
      <c r="B109" s="125">
        <v>13</v>
      </c>
      <c r="C109" s="269">
        <v>9240</v>
      </c>
      <c r="D109" s="126" t="s">
        <v>1276</v>
      </c>
      <c r="E109" s="127">
        <v>9240</v>
      </c>
      <c r="F109" s="127" t="s">
        <v>1235</v>
      </c>
      <c r="G109" s="249" t="s">
        <v>1277</v>
      </c>
      <c r="H109" s="128" t="s">
        <v>1278</v>
      </c>
      <c r="I109" s="128" t="s">
        <v>1160</v>
      </c>
      <c r="J109" s="125" t="s">
        <v>24</v>
      </c>
      <c r="K109" s="125" t="s">
        <v>8</v>
      </c>
      <c r="L109" s="140"/>
      <c r="M109" s="140"/>
      <c r="N109" s="140"/>
      <c r="O109" s="140"/>
      <c r="P109" s="140"/>
    </row>
    <row r="110" spans="2:16" ht="19.5" customHeight="1">
      <c r="B110" s="125">
        <v>14</v>
      </c>
      <c r="C110" s="269">
        <v>9241</v>
      </c>
      <c r="D110" s="126" t="s">
        <v>1279</v>
      </c>
      <c r="E110" s="127">
        <v>9241</v>
      </c>
      <c r="F110" s="127" t="s">
        <v>1235</v>
      </c>
      <c r="G110" s="249" t="s">
        <v>1280</v>
      </c>
      <c r="H110" s="128" t="s">
        <v>1067</v>
      </c>
      <c r="I110" s="128" t="s">
        <v>1281</v>
      </c>
      <c r="J110" s="125" t="s">
        <v>9</v>
      </c>
      <c r="K110" s="125" t="s">
        <v>8</v>
      </c>
      <c r="L110" s="140"/>
      <c r="M110" s="140"/>
      <c r="N110" s="140"/>
      <c r="O110" s="140"/>
      <c r="P110" s="140"/>
    </row>
    <row r="111" spans="2:16" ht="19.5" customHeight="1">
      <c r="B111" s="125">
        <v>15</v>
      </c>
      <c r="C111" s="269">
        <v>9242</v>
      </c>
      <c r="D111" s="130" t="s">
        <v>397</v>
      </c>
      <c r="E111" s="127">
        <v>9242</v>
      </c>
      <c r="F111" s="127" t="s">
        <v>1235</v>
      </c>
      <c r="G111" s="250" t="s">
        <v>1282</v>
      </c>
      <c r="H111" s="132" t="s">
        <v>1283</v>
      </c>
      <c r="I111" s="132" t="s">
        <v>1284</v>
      </c>
      <c r="J111" s="125" t="s">
        <v>9</v>
      </c>
      <c r="K111" s="125" t="s">
        <v>8</v>
      </c>
      <c r="L111" s="140"/>
      <c r="M111" s="140"/>
      <c r="N111" s="140"/>
      <c r="O111" s="140"/>
      <c r="P111" s="140"/>
    </row>
    <row r="112" spans="2:16" ht="19.5" customHeight="1">
      <c r="B112" s="125">
        <v>16</v>
      </c>
      <c r="C112" s="269">
        <v>9243</v>
      </c>
      <c r="D112" s="126" t="s">
        <v>1285</v>
      </c>
      <c r="E112" s="127">
        <v>9243</v>
      </c>
      <c r="F112" s="127" t="s">
        <v>1235</v>
      </c>
      <c r="G112" s="249" t="s">
        <v>1286</v>
      </c>
      <c r="H112" s="132" t="s">
        <v>1287</v>
      </c>
      <c r="I112" s="128" t="s">
        <v>1288</v>
      </c>
      <c r="J112" s="125" t="s">
        <v>9</v>
      </c>
      <c r="K112" s="125" t="s">
        <v>8</v>
      </c>
      <c r="L112" s="140"/>
      <c r="M112" s="140"/>
      <c r="N112" s="140"/>
      <c r="O112" s="140"/>
      <c r="P112" s="140"/>
    </row>
    <row r="113" spans="2:16" ht="19.5" customHeight="1">
      <c r="B113" s="125">
        <v>17</v>
      </c>
      <c r="C113" s="269">
        <v>9244</v>
      </c>
      <c r="D113" s="126" t="s">
        <v>1289</v>
      </c>
      <c r="E113" s="127">
        <v>9244</v>
      </c>
      <c r="F113" s="127" t="s">
        <v>1235</v>
      </c>
      <c r="G113" s="249" t="s">
        <v>1290</v>
      </c>
      <c r="H113" s="132" t="s">
        <v>1291</v>
      </c>
      <c r="I113" s="128" t="s">
        <v>1132</v>
      </c>
      <c r="J113" s="125" t="s">
        <v>9</v>
      </c>
      <c r="K113" s="125" t="s">
        <v>8</v>
      </c>
      <c r="L113" s="140"/>
      <c r="M113" s="140"/>
      <c r="N113" s="140"/>
      <c r="O113" s="140"/>
      <c r="P113" s="140"/>
    </row>
    <row r="114" spans="2:16" ht="19.5" customHeight="1">
      <c r="B114" s="125">
        <v>18</v>
      </c>
      <c r="C114" s="269">
        <v>9245</v>
      </c>
      <c r="D114" s="130" t="s">
        <v>1292</v>
      </c>
      <c r="E114" s="127">
        <v>9245</v>
      </c>
      <c r="F114" s="127" t="s">
        <v>1235</v>
      </c>
      <c r="G114" s="255" t="s">
        <v>1293</v>
      </c>
      <c r="H114" s="132" t="s">
        <v>1294</v>
      </c>
      <c r="I114" s="132" t="s">
        <v>1295</v>
      </c>
      <c r="J114" s="125" t="s">
        <v>24</v>
      </c>
      <c r="K114" s="125" t="s">
        <v>1030</v>
      </c>
      <c r="L114" s="140"/>
      <c r="M114" s="140"/>
      <c r="N114" s="140"/>
      <c r="O114" s="140"/>
      <c r="P114" s="140"/>
    </row>
    <row r="115" spans="2:16" ht="19.5" customHeight="1">
      <c r="B115" s="125">
        <v>19</v>
      </c>
      <c r="C115" s="269">
        <v>9246</v>
      </c>
      <c r="D115" s="126" t="s">
        <v>1296</v>
      </c>
      <c r="E115" s="127">
        <v>9246</v>
      </c>
      <c r="F115" s="127" t="s">
        <v>1235</v>
      </c>
      <c r="G115" s="249" t="s">
        <v>1297</v>
      </c>
      <c r="H115" s="128" t="s">
        <v>1298</v>
      </c>
      <c r="I115" s="128" t="s">
        <v>1288</v>
      </c>
      <c r="J115" s="125" t="s">
        <v>9</v>
      </c>
      <c r="K115" s="125" t="s">
        <v>1030</v>
      </c>
      <c r="L115" s="140"/>
      <c r="M115" s="140"/>
      <c r="N115" s="140"/>
      <c r="O115" s="140"/>
      <c r="P115" s="140"/>
    </row>
    <row r="116" spans="2:16" ht="19.5" customHeight="1">
      <c r="B116" s="125">
        <v>20</v>
      </c>
      <c r="C116" s="269">
        <v>9247</v>
      </c>
      <c r="D116" s="126" t="s">
        <v>1299</v>
      </c>
      <c r="E116" s="127">
        <v>9247</v>
      </c>
      <c r="F116" s="127" t="s">
        <v>1235</v>
      </c>
      <c r="G116" s="249" t="s">
        <v>1300</v>
      </c>
      <c r="H116" s="128" t="s">
        <v>1301</v>
      </c>
      <c r="I116" s="128" t="s">
        <v>1086</v>
      </c>
      <c r="J116" s="125" t="s">
        <v>24</v>
      </c>
      <c r="K116" s="125" t="s">
        <v>8</v>
      </c>
      <c r="L116" s="140"/>
      <c r="M116" s="140"/>
      <c r="N116" s="140"/>
      <c r="O116" s="140"/>
      <c r="P116" s="140"/>
    </row>
    <row r="117" spans="2:16" ht="19.5" customHeight="1">
      <c r="B117" s="125">
        <v>21</v>
      </c>
      <c r="C117" s="269">
        <v>9248</v>
      </c>
      <c r="D117" s="130" t="s">
        <v>1302</v>
      </c>
      <c r="E117" s="127">
        <v>9248</v>
      </c>
      <c r="F117" s="127" t="s">
        <v>1235</v>
      </c>
      <c r="G117" s="250" t="s">
        <v>1303</v>
      </c>
      <c r="H117" s="128" t="s">
        <v>1304</v>
      </c>
      <c r="I117" s="128" t="s">
        <v>1305</v>
      </c>
      <c r="J117" s="125" t="s">
        <v>24</v>
      </c>
      <c r="K117" s="125" t="s">
        <v>8</v>
      </c>
      <c r="L117" s="140"/>
      <c r="M117" s="140"/>
      <c r="N117" s="140"/>
      <c r="O117" s="140"/>
      <c r="P117" s="140"/>
    </row>
    <row r="118" spans="2:16" ht="19.5" customHeight="1">
      <c r="B118" s="125">
        <v>22</v>
      </c>
      <c r="C118" s="269">
        <v>9249</v>
      </c>
      <c r="D118" s="126" t="s">
        <v>1306</v>
      </c>
      <c r="E118" s="127">
        <v>9249</v>
      </c>
      <c r="F118" s="127" t="s">
        <v>1235</v>
      </c>
      <c r="G118" s="249" t="s">
        <v>1307</v>
      </c>
      <c r="H118" s="132" t="s">
        <v>1308</v>
      </c>
      <c r="I118" s="132" t="s">
        <v>1309</v>
      </c>
      <c r="J118" s="125" t="s">
        <v>24</v>
      </c>
      <c r="K118" s="125" t="s">
        <v>8</v>
      </c>
      <c r="L118" s="140"/>
      <c r="M118" s="140"/>
      <c r="N118" s="140"/>
      <c r="O118" s="140"/>
      <c r="P118" s="140"/>
    </row>
    <row r="119" spans="2:16" ht="19.5" customHeight="1">
      <c r="B119" s="125">
        <v>23</v>
      </c>
      <c r="C119" s="269">
        <v>9250</v>
      </c>
      <c r="D119" s="126" t="s">
        <v>1310</v>
      </c>
      <c r="E119" s="127">
        <v>9250</v>
      </c>
      <c r="F119" s="127" t="s">
        <v>1235</v>
      </c>
      <c r="G119" s="249" t="s">
        <v>1311</v>
      </c>
      <c r="H119" s="128" t="s">
        <v>1312</v>
      </c>
      <c r="I119" s="128" t="s">
        <v>1021</v>
      </c>
      <c r="J119" s="125" t="s">
        <v>9</v>
      </c>
      <c r="K119" s="125" t="s">
        <v>8</v>
      </c>
      <c r="L119" s="140"/>
      <c r="M119" s="140"/>
      <c r="N119" s="140"/>
      <c r="O119" s="140"/>
      <c r="P119" s="140"/>
    </row>
    <row r="120" spans="2:16" ht="19.5" customHeight="1">
      <c r="B120" s="125">
        <v>24</v>
      </c>
      <c r="C120" s="269">
        <v>9251</v>
      </c>
      <c r="D120" s="126" t="s">
        <v>1313</v>
      </c>
      <c r="E120" s="127">
        <v>9251</v>
      </c>
      <c r="F120" s="127" t="s">
        <v>1235</v>
      </c>
      <c r="G120" s="249" t="s">
        <v>1314</v>
      </c>
      <c r="H120" s="128" t="s">
        <v>1315</v>
      </c>
      <c r="I120" s="128" t="s">
        <v>1316</v>
      </c>
      <c r="J120" s="125" t="s">
        <v>24</v>
      </c>
      <c r="K120" s="125" t="s">
        <v>8</v>
      </c>
      <c r="L120" s="140"/>
      <c r="M120" s="140"/>
      <c r="N120" s="140"/>
      <c r="O120" s="140"/>
      <c r="P120" s="140"/>
    </row>
    <row r="121" spans="2:16" ht="19.5" customHeight="1">
      <c r="B121" s="125">
        <v>25</v>
      </c>
      <c r="C121" s="269">
        <v>9252</v>
      </c>
      <c r="D121" s="126" t="s">
        <v>1317</v>
      </c>
      <c r="E121" s="127">
        <v>9252</v>
      </c>
      <c r="F121" s="127" t="s">
        <v>1235</v>
      </c>
      <c r="G121" s="249" t="s">
        <v>1318</v>
      </c>
      <c r="H121" s="128" t="s">
        <v>1319</v>
      </c>
      <c r="I121" s="128" t="s">
        <v>1109</v>
      </c>
      <c r="J121" s="125" t="s">
        <v>9</v>
      </c>
      <c r="K121" s="125" t="s">
        <v>8</v>
      </c>
      <c r="L121" s="140"/>
      <c r="M121" s="140"/>
      <c r="N121" s="140"/>
      <c r="O121" s="140"/>
      <c r="P121" s="140"/>
    </row>
    <row r="122" spans="2:16" ht="19.5" customHeight="1">
      <c r="B122" s="125">
        <v>26</v>
      </c>
      <c r="C122" s="269">
        <v>9253</v>
      </c>
      <c r="D122" s="126" t="s">
        <v>903</v>
      </c>
      <c r="E122" s="127">
        <v>9253</v>
      </c>
      <c r="F122" s="127" t="s">
        <v>1235</v>
      </c>
      <c r="G122" s="249" t="s">
        <v>1320</v>
      </c>
      <c r="H122" s="132" t="s">
        <v>1321</v>
      </c>
      <c r="I122" s="132" t="s">
        <v>1322</v>
      </c>
      <c r="J122" s="125" t="s">
        <v>24</v>
      </c>
      <c r="K122" s="125" t="s">
        <v>8</v>
      </c>
      <c r="L122" s="140"/>
      <c r="M122" s="140"/>
      <c r="N122" s="140"/>
      <c r="O122" s="140"/>
      <c r="P122" s="140"/>
    </row>
    <row r="123" spans="2:16" ht="19.5" customHeight="1">
      <c r="B123" s="125">
        <v>27</v>
      </c>
      <c r="C123" s="269">
        <v>9254</v>
      </c>
      <c r="D123" s="126" t="s">
        <v>1323</v>
      </c>
      <c r="E123" s="127">
        <v>9254</v>
      </c>
      <c r="F123" s="127" t="s">
        <v>1235</v>
      </c>
      <c r="G123" s="249" t="s">
        <v>1324</v>
      </c>
      <c r="H123" s="128" t="s">
        <v>1325</v>
      </c>
      <c r="I123" s="128" t="s">
        <v>1326</v>
      </c>
      <c r="J123" s="125" t="s">
        <v>24</v>
      </c>
      <c r="K123" s="125" t="s">
        <v>8</v>
      </c>
      <c r="L123" s="140"/>
      <c r="M123" s="140"/>
      <c r="N123" s="140"/>
      <c r="O123" s="140"/>
      <c r="P123" s="140"/>
    </row>
    <row r="124" spans="2:16" ht="19.5" customHeight="1">
      <c r="B124" s="125">
        <v>28</v>
      </c>
      <c r="C124" s="269">
        <v>9255</v>
      </c>
      <c r="D124" s="126" t="s">
        <v>1327</v>
      </c>
      <c r="E124" s="127">
        <v>9255</v>
      </c>
      <c r="F124" s="127" t="s">
        <v>1235</v>
      </c>
      <c r="G124" s="249" t="s">
        <v>1328</v>
      </c>
      <c r="H124" s="128" t="s">
        <v>1329</v>
      </c>
      <c r="I124" s="128" t="s">
        <v>1160</v>
      </c>
      <c r="J124" s="125" t="s">
        <v>9</v>
      </c>
      <c r="K124" s="125" t="s">
        <v>8</v>
      </c>
      <c r="L124" s="140"/>
      <c r="M124" s="140"/>
      <c r="N124" s="140"/>
      <c r="O124" s="140"/>
      <c r="P124" s="140"/>
    </row>
    <row r="125" spans="2:16" ht="19.5" customHeight="1">
      <c r="B125" s="125">
        <v>29</v>
      </c>
      <c r="C125" s="269">
        <v>9256</v>
      </c>
      <c r="D125" s="126" t="s">
        <v>1330</v>
      </c>
      <c r="E125" s="127">
        <v>9256</v>
      </c>
      <c r="F125" s="127" t="s">
        <v>1235</v>
      </c>
      <c r="G125" s="249" t="s">
        <v>1331</v>
      </c>
      <c r="H125" s="128" t="s">
        <v>1332</v>
      </c>
      <c r="I125" s="128" t="s">
        <v>1333</v>
      </c>
      <c r="J125" s="125" t="s">
        <v>9</v>
      </c>
      <c r="K125" s="125" t="s">
        <v>8</v>
      </c>
      <c r="L125" s="140"/>
      <c r="M125" s="140"/>
      <c r="N125" s="140"/>
      <c r="O125" s="140"/>
      <c r="P125" s="140"/>
    </row>
    <row r="126" spans="2:16" ht="19.5" customHeight="1">
      <c r="B126" s="125">
        <v>30</v>
      </c>
      <c r="C126" s="269">
        <v>9257</v>
      </c>
      <c r="D126" s="126" t="s">
        <v>1334</v>
      </c>
      <c r="E126" s="127">
        <v>9257</v>
      </c>
      <c r="F126" s="127" t="s">
        <v>1235</v>
      </c>
      <c r="G126" s="249" t="s">
        <v>1335</v>
      </c>
      <c r="H126" s="128" t="s">
        <v>1336</v>
      </c>
      <c r="I126" s="128" t="s">
        <v>1316</v>
      </c>
      <c r="J126" s="125" t="s">
        <v>9</v>
      </c>
      <c r="K126" s="125" t="s">
        <v>8</v>
      </c>
      <c r="L126" s="140"/>
      <c r="M126" s="140"/>
      <c r="N126" s="140"/>
      <c r="O126" s="140"/>
      <c r="P126" s="140"/>
    </row>
    <row r="128" spans="2:9" ht="15">
      <c r="B128" s="136"/>
      <c r="C128" s="270"/>
      <c r="D128" s="136"/>
      <c r="E128" s="137">
        <f>COUNTIF($J$97:$K$126,"L")</f>
        <v>17</v>
      </c>
      <c r="G128" s="252"/>
      <c r="I128" s="142"/>
    </row>
    <row r="129" spans="2:9" ht="15">
      <c r="B129" s="136"/>
      <c r="C129" s="270"/>
      <c r="D129" s="136"/>
      <c r="E129" s="137">
        <f>COUNTIF($J$97:$K$126,"P")</f>
        <v>13</v>
      </c>
      <c r="G129" s="252"/>
      <c r="I129" s="142"/>
    </row>
    <row r="130" spans="2:9" ht="15">
      <c r="B130" s="136"/>
      <c r="C130" s="270"/>
      <c r="D130" s="136"/>
      <c r="E130" s="137">
        <f>COUNTIF($J$97:$L$126,"Islam")</f>
        <v>27</v>
      </c>
      <c r="G130" s="252"/>
      <c r="I130" s="142"/>
    </row>
    <row r="131" spans="2:9" ht="15">
      <c r="B131" s="136"/>
      <c r="C131" s="270"/>
      <c r="D131" s="136"/>
      <c r="E131" s="137">
        <f>COUNTIF($J$97:$L$126,"Kristen")</f>
        <v>0</v>
      </c>
      <c r="G131" s="252"/>
      <c r="I131" s="142"/>
    </row>
    <row r="132" spans="2:9" ht="15">
      <c r="B132" s="136"/>
      <c r="C132" s="270"/>
      <c r="D132" s="136"/>
      <c r="E132" s="137">
        <f>COUNTIF($J$97:$L$126,"Katholik")</f>
        <v>3</v>
      </c>
      <c r="G132" s="252"/>
      <c r="I132" s="142"/>
    </row>
    <row r="133" spans="2:9" ht="15">
      <c r="B133" s="136"/>
      <c r="C133" s="270"/>
      <c r="D133" s="136"/>
      <c r="E133" s="137">
        <f>SUM(E128:E129)</f>
        <v>30</v>
      </c>
      <c r="G133" s="252"/>
      <c r="I133" s="142"/>
    </row>
    <row r="138" spans="2:16" ht="23.25">
      <c r="B138" s="448" t="s">
        <v>1798</v>
      </c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448"/>
      <c r="N138" s="448"/>
      <c r="O138" s="448"/>
      <c r="P138" s="448"/>
    </row>
    <row r="139" spans="2:16" ht="15.75">
      <c r="B139" s="449" t="s">
        <v>1007</v>
      </c>
      <c r="C139" s="449"/>
      <c r="D139" s="449"/>
      <c r="E139" s="449"/>
      <c r="F139" s="449"/>
      <c r="G139" s="449"/>
      <c r="H139" s="449"/>
      <c r="I139" s="449"/>
      <c r="J139" s="449"/>
      <c r="K139" s="449"/>
      <c r="L139" s="449"/>
      <c r="M139" s="449"/>
      <c r="N139" s="449"/>
      <c r="O139" s="449"/>
      <c r="P139" s="449"/>
    </row>
    <row r="140" spans="2:16" ht="15.75">
      <c r="B140" s="449" t="s">
        <v>1802</v>
      </c>
      <c r="C140" s="449"/>
      <c r="D140" s="449"/>
      <c r="E140" s="449"/>
      <c r="F140" s="449"/>
      <c r="G140" s="449"/>
      <c r="H140" s="449"/>
      <c r="I140" s="449"/>
      <c r="J140" s="449"/>
      <c r="K140" s="449"/>
      <c r="L140" s="449"/>
      <c r="M140" s="449"/>
      <c r="N140" s="449"/>
      <c r="O140" s="449"/>
      <c r="P140" s="449"/>
    </row>
    <row r="141" ht="8.25" customHeight="1">
      <c r="L141" s="143"/>
    </row>
    <row r="142" spans="2:16" ht="31.5" customHeight="1">
      <c r="B142" s="120" t="s">
        <v>1008</v>
      </c>
      <c r="C142" s="266" t="s">
        <v>1009</v>
      </c>
      <c r="D142" s="120" t="s">
        <v>1010</v>
      </c>
      <c r="E142" s="122" t="s">
        <v>1011</v>
      </c>
      <c r="F142" s="120" t="s">
        <v>1012</v>
      </c>
      <c r="G142" s="248" t="s">
        <v>1013</v>
      </c>
      <c r="H142" s="120" t="s">
        <v>1014</v>
      </c>
      <c r="I142" s="123" t="s">
        <v>1015</v>
      </c>
      <c r="J142" s="122" t="s">
        <v>3</v>
      </c>
      <c r="K142" s="121" t="s">
        <v>1016</v>
      </c>
      <c r="L142" s="124"/>
      <c r="M142" s="124"/>
      <c r="N142" s="139"/>
      <c r="O142" s="139"/>
      <c r="P142" s="139"/>
    </row>
    <row r="143" spans="2:16" ht="19.5" customHeight="1">
      <c r="B143" s="125">
        <v>1</v>
      </c>
      <c r="C143" s="269">
        <v>9258</v>
      </c>
      <c r="D143" s="126" t="s">
        <v>1337</v>
      </c>
      <c r="E143" s="127">
        <v>9258</v>
      </c>
      <c r="F143" s="127" t="s">
        <v>1338</v>
      </c>
      <c r="G143" s="249" t="s">
        <v>1339</v>
      </c>
      <c r="H143" s="128" t="s">
        <v>1340</v>
      </c>
      <c r="I143" s="132" t="s">
        <v>1093</v>
      </c>
      <c r="J143" s="125" t="s">
        <v>9</v>
      </c>
      <c r="K143" s="125" t="s">
        <v>8</v>
      </c>
      <c r="L143" s="128" t="s">
        <v>1341</v>
      </c>
      <c r="M143" s="140"/>
      <c r="N143" s="140"/>
      <c r="O143" s="140"/>
      <c r="P143" s="140"/>
    </row>
    <row r="144" spans="2:16" ht="19.5" customHeight="1">
      <c r="B144" s="125">
        <v>2</v>
      </c>
      <c r="C144" s="269">
        <v>9259</v>
      </c>
      <c r="D144" s="126" t="s">
        <v>1342</v>
      </c>
      <c r="E144" s="127">
        <v>9259</v>
      </c>
      <c r="F144" s="127" t="s">
        <v>1338</v>
      </c>
      <c r="G144" s="249" t="s">
        <v>1343</v>
      </c>
      <c r="H144" s="132" t="s">
        <v>1344</v>
      </c>
      <c r="I144" s="132" t="s">
        <v>1064</v>
      </c>
      <c r="J144" s="125" t="s">
        <v>9</v>
      </c>
      <c r="K144" s="125" t="s">
        <v>8</v>
      </c>
      <c r="L144" s="128" t="s">
        <v>1345</v>
      </c>
      <c r="M144" s="140"/>
      <c r="N144" s="140"/>
      <c r="O144" s="140"/>
      <c r="P144" s="140"/>
    </row>
    <row r="145" spans="2:16" ht="19.5" customHeight="1">
      <c r="B145" s="125">
        <v>3</v>
      </c>
      <c r="C145" s="269">
        <v>9260</v>
      </c>
      <c r="D145" s="126" t="s">
        <v>1346</v>
      </c>
      <c r="E145" s="127">
        <v>9260</v>
      </c>
      <c r="F145" s="127" t="s">
        <v>1338</v>
      </c>
      <c r="G145" s="249" t="s">
        <v>1347</v>
      </c>
      <c r="H145" s="128" t="s">
        <v>1348</v>
      </c>
      <c r="I145" s="128" t="s">
        <v>1183</v>
      </c>
      <c r="J145" s="125" t="s">
        <v>24</v>
      </c>
      <c r="K145" s="125" t="s">
        <v>8</v>
      </c>
      <c r="L145" s="128" t="s">
        <v>196</v>
      </c>
      <c r="M145" s="140"/>
      <c r="N145" s="140"/>
      <c r="O145" s="140"/>
      <c r="P145" s="140"/>
    </row>
    <row r="146" spans="2:16" ht="19.5" customHeight="1">
      <c r="B146" s="125">
        <v>4</v>
      </c>
      <c r="C146" s="269">
        <v>9261</v>
      </c>
      <c r="D146" s="126" t="s">
        <v>1349</v>
      </c>
      <c r="E146" s="127">
        <v>9261</v>
      </c>
      <c r="F146" s="127" t="s">
        <v>1338</v>
      </c>
      <c r="G146" s="256" t="s">
        <v>1350</v>
      </c>
      <c r="H146" s="128" t="s">
        <v>1104</v>
      </c>
      <c r="I146" s="132" t="s">
        <v>1172</v>
      </c>
      <c r="J146" s="125" t="s">
        <v>24</v>
      </c>
      <c r="K146" s="125" t="s">
        <v>8</v>
      </c>
      <c r="L146" s="128" t="s">
        <v>1351</v>
      </c>
      <c r="M146" s="140"/>
      <c r="N146" s="140"/>
      <c r="O146" s="140"/>
      <c r="P146" s="140"/>
    </row>
    <row r="147" spans="2:16" ht="19.5" customHeight="1">
      <c r="B147" s="125">
        <v>5</v>
      </c>
      <c r="C147" s="269">
        <v>9262</v>
      </c>
      <c r="D147" s="126" t="s">
        <v>1352</v>
      </c>
      <c r="E147" s="127">
        <v>9262</v>
      </c>
      <c r="F147" s="127" t="s">
        <v>1338</v>
      </c>
      <c r="G147" s="249" t="s">
        <v>1353</v>
      </c>
      <c r="H147" s="128" t="s">
        <v>1354</v>
      </c>
      <c r="I147" s="128" t="s">
        <v>1355</v>
      </c>
      <c r="J147" s="125" t="s">
        <v>9</v>
      </c>
      <c r="K147" s="125" t="s">
        <v>8</v>
      </c>
      <c r="L147" s="128" t="s">
        <v>1356</v>
      </c>
      <c r="M147" s="140"/>
      <c r="N147" s="140"/>
      <c r="O147" s="140"/>
      <c r="P147" s="140"/>
    </row>
    <row r="148" spans="2:16" ht="19.5" customHeight="1">
      <c r="B148" s="125">
        <v>6</v>
      </c>
      <c r="C148" s="269">
        <v>9263</v>
      </c>
      <c r="D148" s="126" t="s">
        <v>507</v>
      </c>
      <c r="E148" s="127">
        <v>9263</v>
      </c>
      <c r="F148" s="127" t="s">
        <v>1338</v>
      </c>
      <c r="G148" s="249" t="s">
        <v>1357</v>
      </c>
      <c r="H148" s="128" t="s">
        <v>1199</v>
      </c>
      <c r="I148" s="128" t="s">
        <v>1358</v>
      </c>
      <c r="J148" s="125" t="s">
        <v>9</v>
      </c>
      <c r="K148" s="125" t="s">
        <v>8</v>
      </c>
      <c r="L148" s="128" t="s">
        <v>465</v>
      </c>
      <c r="M148" s="140"/>
      <c r="N148" s="140"/>
      <c r="O148" s="140"/>
      <c r="P148" s="140"/>
    </row>
    <row r="149" spans="2:16" ht="19.5" customHeight="1">
      <c r="B149" s="125">
        <v>7</v>
      </c>
      <c r="C149" s="269">
        <v>9264</v>
      </c>
      <c r="D149" s="126" t="s">
        <v>1359</v>
      </c>
      <c r="E149" s="127">
        <v>9264</v>
      </c>
      <c r="F149" s="127" t="s">
        <v>1338</v>
      </c>
      <c r="G149" s="249" t="s">
        <v>1360</v>
      </c>
      <c r="H149" s="128" t="s">
        <v>1361</v>
      </c>
      <c r="I149" s="128" t="s">
        <v>1160</v>
      </c>
      <c r="J149" s="125" t="s">
        <v>9</v>
      </c>
      <c r="K149" s="125" t="s">
        <v>8</v>
      </c>
      <c r="L149" s="128" t="s">
        <v>1362</v>
      </c>
      <c r="M149" s="140"/>
      <c r="N149" s="140"/>
      <c r="O149" s="140"/>
      <c r="P149" s="140"/>
    </row>
    <row r="150" spans="2:16" ht="19.5" customHeight="1">
      <c r="B150" s="125">
        <v>8</v>
      </c>
      <c r="C150" s="269">
        <v>9265</v>
      </c>
      <c r="D150" s="126" t="s">
        <v>1363</v>
      </c>
      <c r="E150" s="127">
        <v>9265</v>
      </c>
      <c r="F150" s="127" t="s">
        <v>1338</v>
      </c>
      <c r="G150" s="249" t="s">
        <v>1364</v>
      </c>
      <c r="H150" s="132" t="s">
        <v>1365</v>
      </c>
      <c r="I150" s="132" t="s">
        <v>1109</v>
      </c>
      <c r="J150" s="125" t="s">
        <v>24</v>
      </c>
      <c r="K150" s="125" t="s">
        <v>8</v>
      </c>
      <c r="L150" s="128" t="s">
        <v>829</v>
      </c>
      <c r="M150" s="140"/>
      <c r="N150" s="140"/>
      <c r="O150" s="140"/>
      <c r="P150" s="140"/>
    </row>
    <row r="151" spans="2:16" ht="19.5" customHeight="1">
      <c r="B151" s="125">
        <v>9</v>
      </c>
      <c r="C151" s="269">
        <v>9266</v>
      </c>
      <c r="D151" s="126" t="s">
        <v>1366</v>
      </c>
      <c r="E151" s="127">
        <v>9266</v>
      </c>
      <c r="F151" s="127" t="s">
        <v>1338</v>
      </c>
      <c r="G151" s="249" t="s">
        <v>1367</v>
      </c>
      <c r="H151" s="128" t="s">
        <v>1368</v>
      </c>
      <c r="I151" s="128" t="s">
        <v>1064</v>
      </c>
      <c r="J151" s="125" t="s">
        <v>24</v>
      </c>
      <c r="K151" s="125" t="s">
        <v>8</v>
      </c>
      <c r="L151" s="128" t="s">
        <v>1369</v>
      </c>
      <c r="M151" s="140"/>
      <c r="N151" s="140"/>
      <c r="O151" s="140"/>
      <c r="P151" s="140"/>
    </row>
    <row r="152" spans="2:16" ht="19.5" customHeight="1">
      <c r="B152" s="125">
        <v>10</v>
      </c>
      <c r="C152" s="269">
        <v>9267</v>
      </c>
      <c r="D152" s="126" t="s">
        <v>1370</v>
      </c>
      <c r="E152" s="127">
        <v>9267</v>
      </c>
      <c r="F152" s="127" t="s">
        <v>1338</v>
      </c>
      <c r="G152" s="249" t="s">
        <v>1371</v>
      </c>
      <c r="H152" s="132" t="s">
        <v>1372</v>
      </c>
      <c r="I152" s="132" t="s">
        <v>1373</v>
      </c>
      <c r="J152" s="125" t="s">
        <v>24</v>
      </c>
      <c r="K152" s="125" t="s">
        <v>8</v>
      </c>
      <c r="L152" s="128" t="s">
        <v>1374</v>
      </c>
      <c r="M152" s="140"/>
      <c r="N152" s="140"/>
      <c r="O152" s="140"/>
      <c r="P152" s="140"/>
    </row>
    <row r="153" spans="2:16" ht="19.5" customHeight="1">
      <c r="B153" s="125">
        <v>11</v>
      </c>
      <c r="C153" s="269">
        <v>9268</v>
      </c>
      <c r="D153" s="130" t="s">
        <v>1375</v>
      </c>
      <c r="E153" s="127">
        <v>9268</v>
      </c>
      <c r="F153" s="127" t="s">
        <v>1338</v>
      </c>
      <c r="G153" s="250" t="s">
        <v>1376</v>
      </c>
      <c r="H153" s="128" t="s">
        <v>1377</v>
      </c>
      <c r="I153" s="128" t="s">
        <v>1333</v>
      </c>
      <c r="J153" s="125" t="s">
        <v>9</v>
      </c>
      <c r="K153" s="125" t="s">
        <v>8</v>
      </c>
      <c r="L153" s="128" t="s">
        <v>1378</v>
      </c>
      <c r="M153" s="140"/>
      <c r="N153" s="140"/>
      <c r="O153" s="140"/>
      <c r="P153" s="140"/>
    </row>
    <row r="154" spans="2:16" ht="19.5" customHeight="1">
      <c r="B154" s="125">
        <v>12</v>
      </c>
      <c r="C154" s="269">
        <v>9269</v>
      </c>
      <c r="D154" s="130" t="s">
        <v>1379</v>
      </c>
      <c r="E154" s="127">
        <v>9269</v>
      </c>
      <c r="F154" s="127" t="s">
        <v>1338</v>
      </c>
      <c r="G154" s="250" t="s">
        <v>1380</v>
      </c>
      <c r="H154" s="128" t="s">
        <v>1381</v>
      </c>
      <c r="I154" s="128" t="s">
        <v>1132</v>
      </c>
      <c r="J154" s="125" t="s">
        <v>24</v>
      </c>
      <c r="K154" s="125" t="s">
        <v>8</v>
      </c>
      <c r="L154" s="128" t="s">
        <v>1382</v>
      </c>
      <c r="M154" s="140"/>
      <c r="N154" s="140"/>
      <c r="O154" s="140"/>
      <c r="P154" s="140"/>
    </row>
    <row r="155" spans="2:16" ht="19.5" customHeight="1">
      <c r="B155" s="125">
        <v>13</v>
      </c>
      <c r="C155" s="269">
        <v>9270</v>
      </c>
      <c r="D155" s="126" t="s">
        <v>1383</v>
      </c>
      <c r="E155" s="127">
        <v>9270</v>
      </c>
      <c r="F155" s="127" t="s">
        <v>1338</v>
      </c>
      <c r="G155" s="249" t="s">
        <v>1384</v>
      </c>
      <c r="H155" s="132" t="s">
        <v>1385</v>
      </c>
      <c r="I155" s="132" t="s">
        <v>1105</v>
      </c>
      <c r="J155" s="125" t="s">
        <v>9</v>
      </c>
      <c r="K155" s="125" t="s">
        <v>8</v>
      </c>
      <c r="L155" s="128" t="s">
        <v>1386</v>
      </c>
      <c r="M155" s="140"/>
      <c r="N155" s="140"/>
      <c r="O155" s="140"/>
      <c r="P155" s="140"/>
    </row>
    <row r="156" spans="2:16" ht="19.5" customHeight="1">
      <c r="B156" s="125">
        <v>14</v>
      </c>
      <c r="C156" s="269">
        <v>9271</v>
      </c>
      <c r="D156" s="130" t="s">
        <v>1387</v>
      </c>
      <c r="E156" s="127">
        <v>9271</v>
      </c>
      <c r="F156" s="127" t="s">
        <v>1338</v>
      </c>
      <c r="G156" s="250" t="s">
        <v>1388</v>
      </c>
      <c r="H156" s="128" t="s">
        <v>1389</v>
      </c>
      <c r="I156" s="128" t="s">
        <v>1390</v>
      </c>
      <c r="J156" s="125" t="s">
        <v>24</v>
      </c>
      <c r="K156" s="125" t="s">
        <v>8</v>
      </c>
      <c r="L156" s="128" t="s">
        <v>1391</v>
      </c>
      <c r="M156" s="140"/>
      <c r="N156" s="140"/>
      <c r="O156" s="140"/>
      <c r="P156" s="140"/>
    </row>
    <row r="157" spans="2:16" ht="19.5" customHeight="1">
      <c r="B157" s="125">
        <v>15</v>
      </c>
      <c r="C157" s="269">
        <v>9272</v>
      </c>
      <c r="D157" s="126" t="s">
        <v>1392</v>
      </c>
      <c r="E157" s="127">
        <v>9272</v>
      </c>
      <c r="F157" s="127" t="s">
        <v>1338</v>
      </c>
      <c r="G157" s="249" t="s">
        <v>1393</v>
      </c>
      <c r="H157" s="132" t="s">
        <v>1394</v>
      </c>
      <c r="I157" s="132" t="s">
        <v>1395</v>
      </c>
      <c r="J157" s="125" t="s">
        <v>9</v>
      </c>
      <c r="K157" s="125" t="s">
        <v>8</v>
      </c>
      <c r="L157" s="128" t="s">
        <v>1396</v>
      </c>
      <c r="M157" s="140"/>
      <c r="N157" s="140"/>
      <c r="O157" s="140"/>
      <c r="P157" s="140"/>
    </row>
    <row r="158" spans="2:16" ht="19.5" customHeight="1">
      <c r="B158" s="125">
        <v>16</v>
      </c>
      <c r="C158" s="269">
        <v>9273</v>
      </c>
      <c r="D158" s="130" t="s">
        <v>1397</v>
      </c>
      <c r="E158" s="127">
        <v>9273</v>
      </c>
      <c r="F158" s="127" t="s">
        <v>1338</v>
      </c>
      <c r="G158" s="250" t="s">
        <v>1398</v>
      </c>
      <c r="H158" s="128" t="s">
        <v>1399</v>
      </c>
      <c r="I158" s="128" t="s">
        <v>1021</v>
      </c>
      <c r="J158" s="125" t="s">
        <v>24</v>
      </c>
      <c r="K158" s="125" t="s">
        <v>8</v>
      </c>
      <c r="L158" s="128" t="s">
        <v>1400</v>
      </c>
      <c r="M158" s="140"/>
      <c r="N158" s="140"/>
      <c r="O158" s="140"/>
      <c r="P158" s="140"/>
    </row>
    <row r="159" spans="2:16" ht="19.5" customHeight="1">
      <c r="B159" s="125">
        <v>17</v>
      </c>
      <c r="C159" s="269">
        <v>9274</v>
      </c>
      <c r="D159" s="130" t="s">
        <v>1401</v>
      </c>
      <c r="E159" s="127">
        <v>9274</v>
      </c>
      <c r="F159" s="127" t="s">
        <v>1338</v>
      </c>
      <c r="G159" s="250" t="s">
        <v>1402</v>
      </c>
      <c r="H159" s="128" t="s">
        <v>1403</v>
      </c>
      <c r="I159" s="128" t="s">
        <v>1358</v>
      </c>
      <c r="J159" s="125" t="s">
        <v>9</v>
      </c>
      <c r="K159" s="125" t="s">
        <v>8</v>
      </c>
      <c r="L159" s="128" t="s">
        <v>1404</v>
      </c>
      <c r="M159" s="140"/>
      <c r="N159" s="140"/>
      <c r="O159" s="140"/>
      <c r="P159" s="140"/>
    </row>
    <row r="160" spans="2:16" ht="19.5" customHeight="1">
      <c r="B160" s="125">
        <v>18</v>
      </c>
      <c r="C160" s="269">
        <v>9275</v>
      </c>
      <c r="D160" s="126" t="s">
        <v>1405</v>
      </c>
      <c r="E160" s="127">
        <v>9275</v>
      </c>
      <c r="F160" s="127" t="s">
        <v>1338</v>
      </c>
      <c r="G160" s="249" t="s">
        <v>1406</v>
      </c>
      <c r="H160" s="132" t="s">
        <v>1407</v>
      </c>
      <c r="I160" s="132" t="s">
        <v>1101</v>
      </c>
      <c r="J160" s="125" t="s">
        <v>24</v>
      </c>
      <c r="K160" s="125" t="s">
        <v>8</v>
      </c>
      <c r="L160" s="128" t="s">
        <v>1408</v>
      </c>
      <c r="M160" s="140"/>
      <c r="N160" s="140"/>
      <c r="O160" s="140"/>
      <c r="P160" s="140"/>
    </row>
    <row r="161" spans="2:16" ht="19.5" customHeight="1">
      <c r="B161" s="125">
        <v>19</v>
      </c>
      <c r="C161" s="269">
        <v>9276</v>
      </c>
      <c r="D161" s="130" t="s">
        <v>1409</v>
      </c>
      <c r="E161" s="127">
        <v>9276</v>
      </c>
      <c r="F161" s="127" t="s">
        <v>1338</v>
      </c>
      <c r="G161" s="255" t="s">
        <v>1410</v>
      </c>
      <c r="H161" s="128" t="s">
        <v>1411</v>
      </c>
      <c r="I161" s="128" t="s">
        <v>1412</v>
      </c>
      <c r="J161" s="125" t="s">
        <v>9</v>
      </c>
      <c r="K161" s="125" t="s">
        <v>8</v>
      </c>
      <c r="L161" s="128" t="s">
        <v>1413</v>
      </c>
      <c r="M161" s="140"/>
      <c r="N161" s="140"/>
      <c r="O161" s="140"/>
      <c r="P161" s="140"/>
    </row>
    <row r="162" spans="2:16" ht="19.5" customHeight="1">
      <c r="B162" s="125">
        <v>20</v>
      </c>
      <c r="C162" s="269">
        <v>9277</v>
      </c>
      <c r="D162" s="126" t="s">
        <v>1414</v>
      </c>
      <c r="E162" s="127">
        <v>9277</v>
      </c>
      <c r="F162" s="127" t="s">
        <v>1338</v>
      </c>
      <c r="G162" s="249" t="s">
        <v>1415</v>
      </c>
      <c r="H162" s="128" t="s">
        <v>1416</v>
      </c>
      <c r="I162" s="128" t="s">
        <v>1101</v>
      </c>
      <c r="J162" s="125" t="s">
        <v>24</v>
      </c>
      <c r="K162" s="125" t="s">
        <v>8</v>
      </c>
      <c r="L162" s="128" t="s">
        <v>644</v>
      </c>
      <c r="M162" s="140"/>
      <c r="N162" s="140"/>
      <c r="O162" s="140"/>
      <c r="P162" s="140"/>
    </row>
    <row r="163" spans="2:16" ht="19.5" customHeight="1">
      <c r="B163" s="125">
        <v>21</v>
      </c>
      <c r="C163" s="269">
        <v>9278</v>
      </c>
      <c r="D163" s="126" t="s">
        <v>1417</v>
      </c>
      <c r="E163" s="127">
        <v>9278</v>
      </c>
      <c r="F163" s="127" t="s">
        <v>1338</v>
      </c>
      <c r="G163" s="249" t="s">
        <v>1418</v>
      </c>
      <c r="H163" s="132" t="s">
        <v>1419</v>
      </c>
      <c r="I163" s="132" t="s">
        <v>1316</v>
      </c>
      <c r="J163" s="125" t="s">
        <v>9</v>
      </c>
      <c r="K163" s="125" t="s">
        <v>8</v>
      </c>
      <c r="L163" s="128" t="s">
        <v>1420</v>
      </c>
      <c r="M163" s="140"/>
      <c r="N163" s="140"/>
      <c r="O163" s="140"/>
      <c r="P163" s="140"/>
    </row>
    <row r="164" spans="2:16" ht="19.5" customHeight="1">
      <c r="B164" s="125">
        <v>22</v>
      </c>
      <c r="C164" s="269">
        <v>9279</v>
      </c>
      <c r="D164" s="126" t="s">
        <v>466</v>
      </c>
      <c r="E164" s="127">
        <v>9279</v>
      </c>
      <c r="F164" s="127" t="s">
        <v>1338</v>
      </c>
      <c r="G164" s="249" t="s">
        <v>1421</v>
      </c>
      <c r="H164" s="128" t="s">
        <v>1422</v>
      </c>
      <c r="I164" s="128" t="s">
        <v>1068</v>
      </c>
      <c r="J164" s="125" t="s">
        <v>9</v>
      </c>
      <c r="K164" s="125" t="s">
        <v>8</v>
      </c>
      <c r="L164" s="132" t="s">
        <v>1423</v>
      </c>
      <c r="M164" s="140"/>
      <c r="N164" s="140"/>
      <c r="O164" s="140"/>
      <c r="P164" s="140"/>
    </row>
    <row r="165" spans="2:16" ht="19.5" customHeight="1">
      <c r="B165" s="125">
        <v>23</v>
      </c>
      <c r="C165" s="269">
        <v>9280</v>
      </c>
      <c r="D165" s="126" t="s">
        <v>1424</v>
      </c>
      <c r="E165" s="127">
        <v>9280</v>
      </c>
      <c r="F165" s="127" t="s">
        <v>1338</v>
      </c>
      <c r="G165" s="249" t="s">
        <v>1425</v>
      </c>
      <c r="H165" s="128" t="s">
        <v>1426</v>
      </c>
      <c r="I165" s="128" t="s">
        <v>1056</v>
      </c>
      <c r="J165" s="125" t="s">
        <v>24</v>
      </c>
      <c r="K165" s="125" t="s">
        <v>8</v>
      </c>
      <c r="L165" s="132" t="s">
        <v>805</v>
      </c>
      <c r="M165" s="140"/>
      <c r="N165" s="140"/>
      <c r="O165" s="140"/>
      <c r="P165" s="140"/>
    </row>
    <row r="166" spans="2:16" ht="19.5" customHeight="1">
      <c r="B166" s="125">
        <v>24</v>
      </c>
      <c r="C166" s="269">
        <v>9281</v>
      </c>
      <c r="D166" s="130" t="s">
        <v>1427</v>
      </c>
      <c r="E166" s="127">
        <v>9281</v>
      </c>
      <c r="F166" s="127" t="s">
        <v>1338</v>
      </c>
      <c r="G166" s="250" t="s">
        <v>1428</v>
      </c>
      <c r="H166" s="132" t="s">
        <v>1429</v>
      </c>
      <c r="I166" s="132" t="s">
        <v>1430</v>
      </c>
      <c r="J166" s="125" t="s">
        <v>24</v>
      </c>
      <c r="K166" s="125" t="s">
        <v>8</v>
      </c>
      <c r="L166" s="132" t="s">
        <v>1431</v>
      </c>
      <c r="M166" s="140"/>
      <c r="N166" s="140"/>
      <c r="O166" s="140"/>
      <c r="P166" s="140"/>
    </row>
    <row r="167" spans="2:16" ht="19.5" customHeight="1">
      <c r="B167" s="125">
        <v>25</v>
      </c>
      <c r="C167" s="269">
        <v>9282</v>
      </c>
      <c r="D167" s="126" t="s">
        <v>1432</v>
      </c>
      <c r="E167" s="127">
        <v>9282</v>
      </c>
      <c r="F167" s="127" t="s">
        <v>1338</v>
      </c>
      <c r="G167" s="249" t="s">
        <v>1433</v>
      </c>
      <c r="H167" s="128" t="s">
        <v>1434</v>
      </c>
      <c r="I167" s="132" t="s">
        <v>1042</v>
      </c>
      <c r="J167" s="125" t="s">
        <v>24</v>
      </c>
      <c r="K167" s="125" t="s">
        <v>8</v>
      </c>
      <c r="L167" s="132" t="s">
        <v>1435</v>
      </c>
      <c r="M167" s="140"/>
      <c r="N167" s="140"/>
      <c r="O167" s="140"/>
      <c r="P167" s="140"/>
    </row>
    <row r="168" spans="2:16" ht="19.5" customHeight="1">
      <c r="B168" s="125">
        <v>26</v>
      </c>
      <c r="C168" s="269">
        <v>9283</v>
      </c>
      <c r="D168" s="126" t="s">
        <v>848</v>
      </c>
      <c r="E168" s="127">
        <v>9283</v>
      </c>
      <c r="F168" s="127" t="s">
        <v>1338</v>
      </c>
      <c r="G168" s="250" t="s">
        <v>1436</v>
      </c>
      <c r="H168" s="128" t="s">
        <v>1437</v>
      </c>
      <c r="I168" s="128" t="s">
        <v>193</v>
      </c>
      <c r="J168" s="125" t="s">
        <v>9</v>
      </c>
      <c r="K168" s="125" t="s">
        <v>8</v>
      </c>
      <c r="L168" s="132" t="s">
        <v>1438</v>
      </c>
      <c r="M168" s="140"/>
      <c r="N168" s="140"/>
      <c r="O168" s="140"/>
      <c r="P168" s="140"/>
    </row>
    <row r="169" spans="2:16" ht="19.5" customHeight="1">
      <c r="B169" s="125">
        <v>27</v>
      </c>
      <c r="C169" s="269">
        <v>9284</v>
      </c>
      <c r="D169" s="126" t="s">
        <v>1439</v>
      </c>
      <c r="E169" s="127">
        <v>9284</v>
      </c>
      <c r="F169" s="127" t="s">
        <v>1338</v>
      </c>
      <c r="G169" s="249" t="s">
        <v>1440</v>
      </c>
      <c r="H169" s="128" t="s">
        <v>1441</v>
      </c>
      <c r="I169" s="128" t="s">
        <v>193</v>
      </c>
      <c r="J169" s="125" t="s">
        <v>24</v>
      </c>
      <c r="K169" s="125" t="s">
        <v>8</v>
      </c>
      <c r="L169" s="132" t="s">
        <v>1442</v>
      </c>
      <c r="M169" s="140"/>
      <c r="N169" s="140"/>
      <c r="O169" s="140"/>
      <c r="P169" s="140"/>
    </row>
    <row r="170" spans="2:16" ht="19.5" customHeight="1">
      <c r="B170" s="125">
        <v>28</v>
      </c>
      <c r="C170" s="269">
        <v>9285</v>
      </c>
      <c r="D170" s="130" t="s">
        <v>1443</v>
      </c>
      <c r="E170" s="127">
        <v>9285</v>
      </c>
      <c r="F170" s="127" t="s">
        <v>1338</v>
      </c>
      <c r="G170" s="250" t="s">
        <v>1444</v>
      </c>
      <c r="H170" s="128" t="s">
        <v>1445</v>
      </c>
      <c r="I170" s="132" t="s">
        <v>1446</v>
      </c>
      <c r="J170" s="125" t="s">
        <v>24</v>
      </c>
      <c r="K170" s="125" t="s">
        <v>8</v>
      </c>
      <c r="L170" s="132" t="s">
        <v>1447</v>
      </c>
      <c r="M170" s="140"/>
      <c r="N170" s="140"/>
      <c r="O170" s="140"/>
      <c r="P170" s="140"/>
    </row>
    <row r="171" spans="2:16" ht="19.5" customHeight="1">
      <c r="B171" s="125">
        <v>29</v>
      </c>
      <c r="C171" s="269">
        <v>9286</v>
      </c>
      <c r="D171" s="126" t="s">
        <v>1448</v>
      </c>
      <c r="E171" s="127">
        <v>9286</v>
      </c>
      <c r="F171" s="127" t="s">
        <v>1338</v>
      </c>
      <c r="G171" s="249" t="s">
        <v>1449</v>
      </c>
      <c r="H171" s="128" t="s">
        <v>1450</v>
      </c>
      <c r="I171" s="128" t="s">
        <v>1109</v>
      </c>
      <c r="J171" s="125" t="s">
        <v>9</v>
      </c>
      <c r="K171" s="125" t="s">
        <v>8</v>
      </c>
      <c r="L171" s="132" t="s">
        <v>1451</v>
      </c>
      <c r="M171" s="140"/>
      <c r="N171" s="140"/>
      <c r="O171" s="140"/>
      <c r="P171" s="140"/>
    </row>
    <row r="172" spans="2:16" ht="19.5" customHeight="1">
      <c r="B172" s="125">
        <v>30</v>
      </c>
      <c r="C172" s="269">
        <v>9287</v>
      </c>
      <c r="D172" s="126" t="s">
        <v>1452</v>
      </c>
      <c r="E172" s="127">
        <v>9287</v>
      </c>
      <c r="F172" s="127" t="s">
        <v>1338</v>
      </c>
      <c r="G172" s="249" t="s">
        <v>1453</v>
      </c>
      <c r="H172" s="128" t="s">
        <v>1454</v>
      </c>
      <c r="I172" s="128" t="s">
        <v>1455</v>
      </c>
      <c r="J172" s="125" t="s">
        <v>9</v>
      </c>
      <c r="K172" s="125" t="s">
        <v>8</v>
      </c>
      <c r="L172" s="132" t="s">
        <v>1456</v>
      </c>
      <c r="M172" s="140"/>
      <c r="N172" s="140"/>
      <c r="O172" s="140"/>
      <c r="P172" s="140"/>
    </row>
    <row r="173" spans="2:16" ht="19.5" customHeight="1">
      <c r="B173" s="125">
        <v>31</v>
      </c>
      <c r="C173" s="269">
        <v>9288</v>
      </c>
      <c r="D173" s="126" t="s">
        <v>1457</v>
      </c>
      <c r="E173" s="127">
        <v>9288</v>
      </c>
      <c r="F173" s="127" t="s">
        <v>1338</v>
      </c>
      <c r="G173" s="249" t="s">
        <v>1458</v>
      </c>
      <c r="H173" s="128" t="s">
        <v>1459</v>
      </c>
      <c r="I173" s="128" t="s">
        <v>1021</v>
      </c>
      <c r="J173" s="125" t="s">
        <v>9</v>
      </c>
      <c r="K173" s="125" t="s">
        <v>8</v>
      </c>
      <c r="L173" s="132" t="s">
        <v>1460</v>
      </c>
      <c r="M173" s="140"/>
      <c r="N173" s="140"/>
      <c r="O173" s="140"/>
      <c r="P173" s="140"/>
    </row>
    <row r="174" ht="15">
      <c r="L174" s="117"/>
    </row>
    <row r="175" spans="2:12" ht="15">
      <c r="B175" s="136"/>
      <c r="C175" s="270"/>
      <c r="D175" s="136"/>
      <c r="E175" s="137">
        <f>COUNTIF($I$143:$K$173,"L")</f>
        <v>16</v>
      </c>
      <c r="G175" s="252"/>
      <c r="I175" s="144" t="s">
        <v>382</v>
      </c>
      <c r="L175" s="117"/>
    </row>
    <row r="176" spans="2:12" ht="15">
      <c r="B176" s="136"/>
      <c r="C176" s="270"/>
      <c r="D176" s="136"/>
      <c r="E176" s="137">
        <f>COUNTIF($I$143:$K$173,"P")</f>
        <v>15</v>
      </c>
      <c r="G176" s="252"/>
      <c r="I176" s="144" t="s">
        <v>198</v>
      </c>
      <c r="L176" s="117"/>
    </row>
    <row r="177" spans="2:12" ht="15">
      <c r="B177" s="136"/>
      <c r="C177" s="270"/>
      <c r="D177" s="136"/>
      <c r="E177" s="137">
        <f>COUNTIF($I$143:$K$173,"Islam")</f>
        <v>31</v>
      </c>
      <c r="G177" s="252"/>
      <c r="I177" s="144" t="s">
        <v>8</v>
      </c>
      <c r="L177" s="117"/>
    </row>
    <row r="178" spans="2:12" ht="15">
      <c r="B178" s="136"/>
      <c r="C178" s="270"/>
      <c r="D178" s="136"/>
      <c r="E178" s="137">
        <f>COUNTIF($I$143:$K$173,"Kristen")</f>
        <v>0</v>
      </c>
      <c r="G178" s="252"/>
      <c r="I178" s="144" t="s">
        <v>235</v>
      </c>
      <c r="L178" s="117"/>
    </row>
    <row r="179" spans="2:12" ht="15">
      <c r="B179" s="136"/>
      <c r="C179" s="270"/>
      <c r="D179" s="136"/>
      <c r="E179" s="137">
        <f>COUNTIF($I$143:$K$173,"Katolik")</f>
        <v>0</v>
      </c>
      <c r="G179" s="252"/>
      <c r="I179" s="144" t="s">
        <v>202</v>
      </c>
      <c r="L179" s="133"/>
    </row>
    <row r="180" spans="2:12" ht="15">
      <c r="B180" s="136"/>
      <c r="C180" s="270"/>
      <c r="D180" s="136"/>
      <c r="E180" s="137">
        <f>SUM(E175:E176)</f>
        <v>31</v>
      </c>
      <c r="G180" s="252"/>
      <c r="I180" s="144" t="s">
        <v>1127</v>
      </c>
      <c r="L180" s="117"/>
    </row>
    <row r="183" spans="2:16" ht="23.25">
      <c r="B183" s="448" t="s">
        <v>1799</v>
      </c>
      <c r="C183" s="448"/>
      <c r="D183" s="448"/>
      <c r="E183" s="448"/>
      <c r="F183" s="448"/>
      <c r="G183" s="448"/>
      <c r="H183" s="448"/>
      <c r="I183" s="448"/>
      <c r="J183" s="448"/>
      <c r="K183" s="448"/>
      <c r="L183" s="448"/>
      <c r="M183" s="448"/>
      <c r="N183" s="448"/>
      <c r="O183" s="448"/>
      <c r="P183" s="448"/>
    </row>
    <row r="184" spans="2:16" ht="15.75">
      <c r="B184" s="449" t="s">
        <v>1007</v>
      </c>
      <c r="C184" s="449"/>
      <c r="D184" s="449"/>
      <c r="E184" s="449"/>
      <c r="F184" s="449"/>
      <c r="G184" s="449"/>
      <c r="H184" s="449"/>
      <c r="I184" s="449"/>
      <c r="J184" s="449"/>
      <c r="K184" s="449"/>
      <c r="L184" s="449"/>
      <c r="M184" s="449"/>
      <c r="N184" s="449"/>
      <c r="O184" s="449"/>
      <c r="P184" s="449"/>
    </row>
    <row r="185" spans="2:16" ht="15.75">
      <c r="B185" s="449" t="s">
        <v>1802</v>
      </c>
      <c r="C185" s="449"/>
      <c r="D185" s="449"/>
      <c r="E185" s="449"/>
      <c r="F185" s="449"/>
      <c r="G185" s="449"/>
      <c r="H185" s="449"/>
      <c r="I185" s="449"/>
      <c r="J185" s="449"/>
      <c r="K185" s="449"/>
      <c r="L185" s="449"/>
      <c r="M185" s="449"/>
      <c r="N185" s="449"/>
      <c r="O185" s="449"/>
      <c r="P185" s="449"/>
    </row>
    <row r="186" ht="6" customHeight="1">
      <c r="L186" s="143"/>
    </row>
    <row r="187" spans="2:16" ht="29.25" customHeight="1">
      <c r="B187" s="120" t="s">
        <v>1008</v>
      </c>
      <c r="C187" s="266" t="s">
        <v>1009</v>
      </c>
      <c r="D187" s="120" t="s">
        <v>1010</v>
      </c>
      <c r="E187" s="122" t="s">
        <v>1011</v>
      </c>
      <c r="F187" s="120" t="s">
        <v>1012</v>
      </c>
      <c r="G187" s="248" t="s">
        <v>1013</v>
      </c>
      <c r="H187" s="120" t="s">
        <v>1014</v>
      </c>
      <c r="I187" s="123" t="s">
        <v>1015</v>
      </c>
      <c r="J187" s="122" t="s">
        <v>3</v>
      </c>
      <c r="K187" s="121" t="s">
        <v>1016</v>
      </c>
      <c r="L187" s="124"/>
      <c r="M187" s="124"/>
      <c r="N187" s="139"/>
      <c r="O187" s="139"/>
      <c r="P187" s="139"/>
    </row>
    <row r="188" spans="2:16" ht="19.5" customHeight="1">
      <c r="B188" s="125">
        <v>1</v>
      </c>
      <c r="C188" s="269">
        <v>9289</v>
      </c>
      <c r="D188" s="126" t="s">
        <v>1461</v>
      </c>
      <c r="E188" s="127">
        <v>9289</v>
      </c>
      <c r="F188" s="127" t="s">
        <v>1462</v>
      </c>
      <c r="G188" s="249" t="s">
        <v>1463</v>
      </c>
      <c r="H188" s="128" t="s">
        <v>1464</v>
      </c>
      <c r="I188" s="128" t="s">
        <v>1465</v>
      </c>
      <c r="J188" s="125" t="s">
        <v>9</v>
      </c>
      <c r="K188" s="125" t="s">
        <v>8</v>
      </c>
      <c r="L188" s="128" t="s">
        <v>1466</v>
      </c>
      <c r="M188" s="140"/>
      <c r="N188" s="140"/>
      <c r="O188" s="140"/>
      <c r="P188" s="140"/>
    </row>
    <row r="189" spans="2:16" ht="19.5" customHeight="1">
      <c r="B189" s="125">
        <v>2</v>
      </c>
      <c r="C189" s="269">
        <v>9290</v>
      </c>
      <c r="D189" s="130" t="s">
        <v>1467</v>
      </c>
      <c r="E189" s="131">
        <v>9290</v>
      </c>
      <c r="F189" s="127" t="s">
        <v>1462</v>
      </c>
      <c r="G189" s="250" t="s">
        <v>1468</v>
      </c>
      <c r="H189" s="128" t="s">
        <v>1469</v>
      </c>
      <c r="I189" s="128" t="s">
        <v>1160</v>
      </c>
      <c r="J189" s="125" t="s">
        <v>9</v>
      </c>
      <c r="K189" s="125" t="s">
        <v>8</v>
      </c>
      <c r="L189" s="128" t="s">
        <v>1470</v>
      </c>
      <c r="M189" s="140"/>
      <c r="N189" s="140"/>
      <c r="O189" s="140"/>
      <c r="P189" s="140"/>
    </row>
    <row r="190" spans="2:16" ht="19.5" customHeight="1">
      <c r="B190" s="125">
        <v>3</v>
      </c>
      <c r="C190" s="269">
        <v>9291</v>
      </c>
      <c r="D190" s="126" t="s">
        <v>1471</v>
      </c>
      <c r="E190" s="127">
        <v>9291</v>
      </c>
      <c r="F190" s="127" t="s">
        <v>1462</v>
      </c>
      <c r="G190" s="249" t="s">
        <v>1472</v>
      </c>
      <c r="H190" s="132" t="s">
        <v>1473</v>
      </c>
      <c r="I190" s="132" t="s">
        <v>1109</v>
      </c>
      <c r="J190" s="125" t="s">
        <v>24</v>
      </c>
      <c r="K190" s="125" t="s">
        <v>8</v>
      </c>
      <c r="L190" s="132" t="s">
        <v>1474</v>
      </c>
      <c r="M190" s="140"/>
      <c r="N190" s="140"/>
      <c r="O190" s="140"/>
      <c r="P190" s="140"/>
    </row>
    <row r="191" spans="2:16" ht="19.5" customHeight="1">
      <c r="B191" s="125">
        <v>4</v>
      </c>
      <c r="C191" s="269">
        <v>9292</v>
      </c>
      <c r="D191" s="126" t="s">
        <v>1475</v>
      </c>
      <c r="E191" s="131">
        <v>9292</v>
      </c>
      <c r="F191" s="127" t="s">
        <v>1462</v>
      </c>
      <c r="G191" s="249" t="s">
        <v>1476</v>
      </c>
      <c r="H191" s="132" t="s">
        <v>1071</v>
      </c>
      <c r="I191" s="132" t="s">
        <v>1132</v>
      </c>
      <c r="J191" s="125" t="s">
        <v>24</v>
      </c>
      <c r="K191" s="125" t="s">
        <v>8</v>
      </c>
      <c r="L191" s="132" t="s">
        <v>1477</v>
      </c>
      <c r="M191" s="140"/>
      <c r="N191" s="140"/>
      <c r="O191" s="140"/>
      <c r="P191" s="140"/>
    </row>
    <row r="192" spans="2:16" ht="19.5" customHeight="1">
      <c r="B192" s="125">
        <v>5</v>
      </c>
      <c r="C192" s="269">
        <v>9293</v>
      </c>
      <c r="D192" s="130" t="s">
        <v>1478</v>
      </c>
      <c r="E192" s="127">
        <v>9293</v>
      </c>
      <c r="F192" s="127" t="s">
        <v>1462</v>
      </c>
      <c r="G192" s="250" t="s">
        <v>1479</v>
      </c>
      <c r="H192" s="128" t="s">
        <v>1480</v>
      </c>
      <c r="I192" s="128" t="s">
        <v>1481</v>
      </c>
      <c r="J192" s="125" t="s">
        <v>24</v>
      </c>
      <c r="K192" s="125" t="s">
        <v>8</v>
      </c>
      <c r="L192" s="128" t="s">
        <v>1482</v>
      </c>
      <c r="M192" s="140"/>
      <c r="N192" s="140"/>
      <c r="O192" s="140"/>
      <c r="P192" s="140"/>
    </row>
    <row r="193" spans="2:16" ht="19.5" customHeight="1">
      <c r="B193" s="125">
        <v>6</v>
      </c>
      <c r="C193" s="269">
        <v>9294</v>
      </c>
      <c r="D193" s="126" t="s">
        <v>1483</v>
      </c>
      <c r="E193" s="131">
        <v>9294</v>
      </c>
      <c r="F193" s="127" t="s">
        <v>1462</v>
      </c>
      <c r="G193" s="249" t="s">
        <v>1484</v>
      </c>
      <c r="H193" s="128" t="s">
        <v>1485</v>
      </c>
      <c r="I193" s="128" t="s">
        <v>1109</v>
      </c>
      <c r="J193" s="125" t="s">
        <v>9</v>
      </c>
      <c r="K193" s="125" t="s">
        <v>8</v>
      </c>
      <c r="L193" s="128" t="s">
        <v>714</v>
      </c>
      <c r="M193" s="140"/>
      <c r="N193" s="140"/>
      <c r="O193" s="140"/>
      <c r="P193" s="140"/>
    </row>
    <row r="194" spans="2:16" ht="19.5" customHeight="1">
      <c r="B194" s="125">
        <v>7</v>
      </c>
      <c r="C194" s="269">
        <v>9295</v>
      </c>
      <c r="D194" s="126" t="s">
        <v>1486</v>
      </c>
      <c r="E194" s="127">
        <v>9295</v>
      </c>
      <c r="F194" s="127" t="s">
        <v>1462</v>
      </c>
      <c r="G194" s="249" t="s">
        <v>1487</v>
      </c>
      <c r="H194" s="128" t="s">
        <v>1488</v>
      </c>
      <c r="I194" s="128" t="s">
        <v>1489</v>
      </c>
      <c r="J194" s="125" t="s">
        <v>9</v>
      </c>
      <c r="K194" s="125" t="s">
        <v>8</v>
      </c>
      <c r="L194" s="128" t="s">
        <v>1490</v>
      </c>
      <c r="M194" s="140"/>
      <c r="N194" s="140"/>
      <c r="O194" s="140"/>
      <c r="P194" s="140"/>
    </row>
    <row r="195" spans="2:16" ht="19.5" customHeight="1">
      <c r="B195" s="125">
        <v>8</v>
      </c>
      <c r="C195" s="269">
        <v>9296</v>
      </c>
      <c r="D195" s="126" t="s">
        <v>1491</v>
      </c>
      <c r="E195" s="131">
        <v>9296</v>
      </c>
      <c r="F195" s="127" t="s">
        <v>1462</v>
      </c>
      <c r="G195" s="249" t="s">
        <v>1492</v>
      </c>
      <c r="H195" s="128" t="s">
        <v>1493</v>
      </c>
      <c r="I195" s="132" t="s">
        <v>1316</v>
      </c>
      <c r="J195" s="125" t="s">
        <v>9</v>
      </c>
      <c r="K195" s="125" t="s">
        <v>8</v>
      </c>
      <c r="L195" s="132" t="s">
        <v>134</v>
      </c>
      <c r="M195" s="140"/>
      <c r="N195" s="140"/>
      <c r="O195" s="140"/>
      <c r="P195" s="140"/>
    </row>
    <row r="196" spans="2:16" ht="19.5" customHeight="1">
      <c r="B196" s="125">
        <v>9</v>
      </c>
      <c r="C196" s="269">
        <v>9297</v>
      </c>
      <c r="D196" s="130" t="s">
        <v>1494</v>
      </c>
      <c r="E196" s="127">
        <v>9297</v>
      </c>
      <c r="F196" s="127" t="s">
        <v>1462</v>
      </c>
      <c r="G196" s="255" t="s">
        <v>1495</v>
      </c>
      <c r="H196" s="128" t="s">
        <v>1496</v>
      </c>
      <c r="I196" s="128" t="s">
        <v>1430</v>
      </c>
      <c r="J196" s="125" t="s">
        <v>9</v>
      </c>
      <c r="K196" s="125" t="s">
        <v>8</v>
      </c>
      <c r="L196" s="128" t="s">
        <v>1497</v>
      </c>
      <c r="M196" s="140"/>
      <c r="N196" s="140"/>
      <c r="O196" s="140"/>
      <c r="P196" s="140"/>
    </row>
    <row r="197" spans="2:16" ht="19.5" customHeight="1">
      <c r="B197" s="125">
        <v>10</v>
      </c>
      <c r="C197" s="269">
        <v>9298</v>
      </c>
      <c r="D197" s="130" t="s">
        <v>1498</v>
      </c>
      <c r="E197" s="131">
        <v>9298</v>
      </c>
      <c r="F197" s="127" t="s">
        <v>1462</v>
      </c>
      <c r="G197" s="250" t="s">
        <v>1499</v>
      </c>
      <c r="H197" s="128" t="s">
        <v>1500</v>
      </c>
      <c r="I197" s="128" t="s">
        <v>1305</v>
      </c>
      <c r="J197" s="125" t="s">
        <v>9</v>
      </c>
      <c r="K197" s="125" t="s">
        <v>8</v>
      </c>
      <c r="L197" s="128" t="s">
        <v>1501</v>
      </c>
      <c r="M197" s="140"/>
      <c r="N197" s="140"/>
      <c r="O197" s="140"/>
      <c r="P197" s="140"/>
    </row>
    <row r="198" spans="2:16" ht="19.5" customHeight="1">
      <c r="B198" s="125">
        <v>11</v>
      </c>
      <c r="C198" s="269">
        <v>9299</v>
      </c>
      <c r="D198" s="130" t="s">
        <v>1502</v>
      </c>
      <c r="E198" s="127">
        <v>9299</v>
      </c>
      <c r="F198" s="127" t="s">
        <v>1462</v>
      </c>
      <c r="G198" s="250" t="s">
        <v>1503</v>
      </c>
      <c r="H198" s="128" t="s">
        <v>1504</v>
      </c>
      <c r="I198" s="128" t="s">
        <v>1109</v>
      </c>
      <c r="J198" s="125" t="s">
        <v>9</v>
      </c>
      <c r="K198" s="125" t="s">
        <v>8</v>
      </c>
      <c r="L198" s="128" t="s">
        <v>1505</v>
      </c>
      <c r="M198" s="140"/>
      <c r="N198" s="140"/>
      <c r="O198" s="140"/>
      <c r="P198" s="140"/>
    </row>
    <row r="199" spans="2:16" ht="19.5" customHeight="1">
      <c r="B199" s="125">
        <v>12</v>
      </c>
      <c r="C199" s="269">
        <v>9300</v>
      </c>
      <c r="D199" s="130" t="s">
        <v>1506</v>
      </c>
      <c r="E199" s="131">
        <v>9300</v>
      </c>
      <c r="F199" s="127" t="s">
        <v>1462</v>
      </c>
      <c r="G199" s="250" t="s">
        <v>1507</v>
      </c>
      <c r="H199" s="132" t="s">
        <v>1508</v>
      </c>
      <c r="I199" s="132" t="s">
        <v>1093</v>
      </c>
      <c r="J199" s="125" t="s">
        <v>24</v>
      </c>
      <c r="K199" s="125" t="s">
        <v>8</v>
      </c>
      <c r="L199" s="132" t="s">
        <v>1509</v>
      </c>
      <c r="M199" s="140"/>
      <c r="N199" s="140"/>
      <c r="O199" s="140"/>
      <c r="P199" s="140"/>
    </row>
    <row r="200" spans="2:16" ht="19.5" customHeight="1">
      <c r="B200" s="125">
        <v>13</v>
      </c>
      <c r="C200" s="269">
        <v>9301</v>
      </c>
      <c r="D200" s="130" t="s">
        <v>1510</v>
      </c>
      <c r="E200" s="127">
        <v>9301</v>
      </c>
      <c r="F200" s="127" t="s">
        <v>1462</v>
      </c>
      <c r="G200" s="250" t="s">
        <v>1511</v>
      </c>
      <c r="H200" s="128" t="s">
        <v>1512</v>
      </c>
      <c r="I200" s="128" t="s">
        <v>1513</v>
      </c>
      <c r="J200" s="125" t="s">
        <v>24</v>
      </c>
      <c r="K200" s="125" t="s">
        <v>8</v>
      </c>
      <c r="L200" s="128" t="s">
        <v>1514</v>
      </c>
      <c r="M200" s="140"/>
      <c r="N200" s="140"/>
      <c r="O200" s="140"/>
      <c r="P200" s="140"/>
    </row>
    <row r="201" spans="2:16" ht="19.5" customHeight="1">
      <c r="B201" s="125">
        <v>14</v>
      </c>
      <c r="C201" s="269">
        <v>9302</v>
      </c>
      <c r="D201" s="126" t="s">
        <v>1515</v>
      </c>
      <c r="E201" s="131">
        <v>9302</v>
      </c>
      <c r="F201" s="127" t="s">
        <v>1462</v>
      </c>
      <c r="G201" s="249" t="s">
        <v>1516</v>
      </c>
      <c r="H201" s="132" t="s">
        <v>1517</v>
      </c>
      <c r="I201" s="132" t="s">
        <v>1518</v>
      </c>
      <c r="J201" s="125" t="s">
        <v>24</v>
      </c>
      <c r="K201" s="125" t="s">
        <v>8</v>
      </c>
      <c r="L201" s="132" t="s">
        <v>866</v>
      </c>
      <c r="M201" s="140"/>
      <c r="N201" s="140"/>
      <c r="O201" s="140"/>
      <c r="P201" s="140"/>
    </row>
    <row r="202" spans="2:16" ht="19.5" customHeight="1">
      <c r="B202" s="125">
        <v>15</v>
      </c>
      <c r="C202" s="269">
        <v>9303</v>
      </c>
      <c r="D202" s="126" t="s">
        <v>1519</v>
      </c>
      <c r="E202" s="127">
        <v>9303</v>
      </c>
      <c r="F202" s="127" t="s">
        <v>1462</v>
      </c>
      <c r="G202" s="249" t="s">
        <v>1520</v>
      </c>
      <c r="H202" s="128" t="s">
        <v>1521</v>
      </c>
      <c r="I202" s="128" t="s">
        <v>1316</v>
      </c>
      <c r="J202" s="125" t="s">
        <v>24</v>
      </c>
      <c r="K202" s="125" t="s">
        <v>8</v>
      </c>
      <c r="L202" s="128" t="s">
        <v>1522</v>
      </c>
      <c r="M202" s="140"/>
      <c r="N202" s="140"/>
      <c r="O202" s="140"/>
      <c r="P202" s="140"/>
    </row>
    <row r="203" spans="2:16" ht="19.5" customHeight="1">
      <c r="B203" s="125">
        <v>16</v>
      </c>
      <c r="C203" s="269">
        <v>9304</v>
      </c>
      <c r="D203" s="126" t="s">
        <v>1523</v>
      </c>
      <c r="E203" s="131">
        <v>9304</v>
      </c>
      <c r="F203" s="127" t="s">
        <v>1462</v>
      </c>
      <c r="G203" s="249" t="s">
        <v>1524</v>
      </c>
      <c r="H203" s="128" t="s">
        <v>1525</v>
      </c>
      <c r="I203" s="128" t="s">
        <v>1021</v>
      </c>
      <c r="J203" s="125" t="s">
        <v>9</v>
      </c>
      <c r="K203" s="125" t="s">
        <v>8</v>
      </c>
      <c r="L203" s="128" t="s">
        <v>1526</v>
      </c>
      <c r="M203" s="140"/>
      <c r="N203" s="140"/>
      <c r="O203" s="140"/>
      <c r="P203" s="140"/>
    </row>
    <row r="204" spans="2:16" ht="19.5" customHeight="1">
      <c r="B204" s="125">
        <v>17</v>
      </c>
      <c r="C204" s="269">
        <v>9305</v>
      </c>
      <c r="D204" s="126" t="s">
        <v>1527</v>
      </c>
      <c r="E204" s="127">
        <v>9305</v>
      </c>
      <c r="F204" s="127" t="s">
        <v>1462</v>
      </c>
      <c r="G204" s="249" t="s">
        <v>1528</v>
      </c>
      <c r="H204" s="128" t="s">
        <v>1529</v>
      </c>
      <c r="I204" s="128" t="s">
        <v>1530</v>
      </c>
      <c r="J204" s="125" t="s">
        <v>9</v>
      </c>
      <c r="K204" s="125" t="s">
        <v>8</v>
      </c>
      <c r="L204" s="128" t="s">
        <v>1531</v>
      </c>
      <c r="M204" s="140"/>
      <c r="N204" s="140"/>
      <c r="O204" s="140"/>
      <c r="P204" s="140"/>
    </row>
    <row r="205" spans="2:16" ht="19.5" customHeight="1">
      <c r="B205" s="125">
        <v>18</v>
      </c>
      <c r="C205" s="269">
        <v>9306</v>
      </c>
      <c r="D205" s="126" t="s">
        <v>1532</v>
      </c>
      <c r="E205" s="131">
        <v>9306</v>
      </c>
      <c r="F205" s="127" t="s">
        <v>1462</v>
      </c>
      <c r="G205" s="249" t="s">
        <v>1533</v>
      </c>
      <c r="H205" s="132" t="s">
        <v>1534</v>
      </c>
      <c r="I205" s="132" t="s">
        <v>1021</v>
      </c>
      <c r="J205" s="125" t="s">
        <v>24</v>
      </c>
      <c r="K205" s="125" t="s">
        <v>8</v>
      </c>
      <c r="L205" s="132" t="s">
        <v>866</v>
      </c>
      <c r="M205" s="140"/>
      <c r="N205" s="140"/>
      <c r="O205" s="140"/>
      <c r="P205" s="140"/>
    </row>
    <row r="206" spans="2:16" ht="19.5" customHeight="1">
      <c r="B206" s="125">
        <v>19</v>
      </c>
      <c r="C206" s="269">
        <v>9307</v>
      </c>
      <c r="D206" s="126" t="s">
        <v>1535</v>
      </c>
      <c r="E206" s="127">
        <v>9307</v>
      </c>
      <c r="F206" s="127" t="s">
        <v>1462</v>
      </c>
      <c r="G206" s="249" t="s">
        <v>1536</v>
      </c>
      <c r="H206" s="132" t="s">
        <v>1537</v>
      </c>
      <c r="I206" s="132" t="s">
        <v>193</v>
      </c>
      <c r="J206" s="125" t="s">
        <v>24</v>
      </c>
      <c r="K206" s="125" t="s">
        <v>8</v>
      </c>
      <c r="L206" s="132" t="s">
        <v>1538</v>
      </c>
      <c r="M206" s="140"/>
      <c r="N206" s="140"/>
      <c r="O206" s="140"/>
      <c r="P206" s="140"/>
    </row>
    <row r="207" spans="2:16" ht="19.5" customHeight="1">
      <c r="B207" s="125">
        <v>20</v>
      </c>
      <c r="C207" s="269">
        <v>9308</v>
      </c>
      <c r="D207" s="126" t="s">
        <v>1539</v>
      </c>
      <c r="E207" s="131">
        <v>9308</v>
      </c>
      <c r="F207" s="127" t="s">
        <v>1462</v>
      </c>
      <c r="G207" s="251" t="s">
        <v>1540</v>
      </c>
      <c r="H207" s="145" t="s">
        <v>1541</v>
      </c>
      <c r="I207" s="128" t="s">
        <v>1542</v>
      </c>
      <c r="J207" s="125" t="s">
        <v>9</v>
      </c>
      <c r="K207" s="125" t="s">
        <v>8</v>
      </c>
      <c r="L207" s="128" t="s">
        <v>1543</v>
      </c>
      <c r="M207" s="140"/>
      <c r="N207" s="140"/>
      <c r="O207" s="140"/>
      <c r="P207" s="140"/>
    </row>
    <row r="208" spans="2:16" ht="19.5" customHeight="1">
      <c r="B208" s="125">
        <v>21</v>
      </c>
      <c r="C208" s="269">
        <v>9309</v>
      </c>
      <c r="D208" s="126" t="s">
        <v>1544</v>
      </c>
      <c r="E208" s="127">
        <v>9309</v>
      </c>
      <c r="F208" s="127" t="s">
        <v>1462</v>
      </c>
      <c r="G208" s="249" t="s">
        <v>1545</v>
      </c>
      <c r="H208" s="146" t="s">
        <v>1546</v>
      </c>
      <c r="I208" s="132" t="s">
        <v>1547</v>
      </c>
      <c r="J208" s="125" t="s">
        <v>9</v>
      </c>
      <c r="K208" s="125" t="s">
        <v>8</v>
      </c>
      <c r="L208" s="132" t="s">
        <v>1548</v>
      </c>
      <c r="M208" s="140"/>
      <c r="N208" s="140"/>
      <c r="O208" s="140"/>
      <c r="P208" s="140"/>
    </row>
    <row r="209" spans="2:16" ht="19.5" customHeight="1">
      <c r="B209" s="125">
        <v>22</v>
      </c>
      <c r="C209" s="269">
        <v>9310</v>
      </c>
      <c r="D209" s="130" t="s">
        <v>1549</v>
      </c>
      <c r="E209" s="131">
        <v>9310</v>
      </c>
      <c r="F209" s="127" t="s">
        <v>1462</v>
      </c>
      <c r="G209" s="250" t="s">
        <v>1550</v>
      </c>
      <c r="H209" s="128" t="s">
        <v>1551</v>
      </c>
      <c r="I209" s="128" t="s">
        <v>1395</v>
      </c>
      <c r="J209" s="125" t="s">
        <v>9</v>
      </c>
      <c r="K209" s="125" t="s">
        <v>8</v>
      </c>
      <c r="L209" s="128" t="s">
        <v>1552</v>
      </c>
      <c r="M209" s="140"/>
      <c r="N209" s="140"/>
      <c r="O209" s="140"/>
      <c r="P209" s="140"/>
    </row>
    <row r="210" spans="2:16" ht="19.5" customHeight="1">
      <c r="B210" s="125">
        <v>23</v>
      </c>
      <c r="C210" s="269">
        <v>9311</v>
      </c>
      <c r="D210" s="126" t="s">
        <v>1553</v>
      </c>
      <c r="E210" s="127">
        <v>9311</v>
      </c>
      <c r="F210" s="127" t="s">
        <v>1462</v>
      </c>
      <c r="G210" s="249" t="s">
        <v>1554</v>
      </c>
      <c r="H210" s="128" t="s">
        <v>1555</v>
      </c>
      <c r="I210" s="128" t="s">
        <v>1556</v>
      </c>
      <c r="J210" s="125" t="s">
        <v>9</v>
      </c>
      <c r="K210" s="125" t="s">
        <v>8</v>
      </c>
      <c r="L210" s="128" t="s">
        <v>1557</v>
      </c>
      <c r="M210" s="140"/>
      <c r="N210" s="140"/>
      <c r="O210" s="140"/>
      <c r="P210" s="140"/>
    </row>
    <row r="211" spans="2:16" ht="19.5" customHeight="1">
      <c r="B211" s="125">
        <v>24</v>
      </c>
      <c r="C211" s="269">
        <v>9312</v>
      </c>
      <c r="D211" s="130" t="s">
        <v>1558</v>
      </c>
      <c r="E211" s="131">
        <v>9312</v>
      </c>
      <c r="F211" s="127" t="s">
        <v>1462</v>
      </c>
      <c r="G211" s="250" t="s">
        <v>1559</v>
      </c>
      <c r="H211" s="132" t="s">
        <v>1560</v>
      </c>
      <c r="I211" s="132" t="s">
        <v>1160</v>
      </c>
      <c r="J211" s="125" t="s">
        <v>24</v>
      </c>
      <c r="K211" s="125" t="s">
        <v>8</v>
      </c>
      <c r="L211" s="132" t="s">
        <v>644</v>
      </c>
      <c r="M211" s="140"/>
      <c r="N211" s="140"/>
      <c r="O211" s="140"/>
      <c r="P211" s="140"/>
    </row>
    <row r="212" spans="2:16" ht="19.5" customHeight="1">
      <c r="B212" s="125">
        <v>25</v>
      </c>
      <c r="C212" s="269">
        <v>9313</v>
      </c>
      <c r="D212" s="126" t="s">
        <v>1561</v>
      </c>
      <c r="E212" s="127">
        <v>9313</v>
      </c>
      <c r="F212" s="127" t="s">
        <v>1462</v>
      </c>
      <c r="G212" s="249" t="s">
        <v>1562</v>
      </c>
      <c r="H212" s="128" t="s">
        <v>1563</v>
      </c>
      <c r="I212" s="128" t="s">
        <v>1060</v>
      </c>
      <c r="J212" s="125" t="s">
        <v>24</v>
      </c>
      <c r="K212" s="125" t="s">
        <v>8</v>
      </c>
      <c r="L212" s="128" t="s">
        <v>1564</v>
      </c>
      <c r="M212" s="140"/>
      <c r="N212" s="140"/>
      <c r="O212" s="140"/>
      <c r="P212" s="140"/>
    </row>
    <row r="213" spans="2:16" ht="19.5" customHeight="1">
      <c r="B213" s="125">
        <v>26</v>
      </c>
      <c r="C213" s="269">
        <v>9314</v>
      </c>
      <c r="D213" s="126" t="s">
        <v>1565</v>
      </c>
      <c r="E213" s="131">
        <v>9314</v>
      </c>
      <c r="F213" s="127" t="s">
        <v>1462</v>
      </c>
      <c r="G213" s="249" t="s">
        <v>1566</v>
      </c>
      <c r="H213" s="128" t="s">
        <v>1567</v>
      </c>
      <c r="I213" s="128" t="s">
        <v>1316</v>
      </c>
      <c r="J213" s="125" t="s">
        <v>24</v>
      </c>
      <c r="K213" s="125" t="s">
        <v>8</v>
      </c>
      <c r="L213" s="128" t="s">
        <v>1568</v>
      </c>
      <c r="M213" s="140"/>
      <c r="N213" s="140"/>
      <c r="O213" s="140"/>
      <c r="P213" s="140"/>
    </row>
    <row r="214" spans="2:16" ht="19.5" customHeight="1">
      <c r="B214" s="125">
        <v>27</v>
      </c>
      <c r="C214" s="269">
        <v>9315</v>
      </c>
      <c r="D214" s="126" t="s">
        <v>1569</v>
      </c>
      <c r="E214" s="127">
        <v>9315</v>
      </c>
      <c r="F214" s="127" t="s">
        <v>1462</v>
      </c>
      <c r="G214" s="249" t="s">
        <v>1570</v>
      </c>
      <c r="H214" s="128" t="s">
        <v>1571</v>
      </c>
      <c r="I214" s="128" t="s">
        <v>1025</v>
      </c>
      <c r="J214" s="125" t="s">
        <v>9</v>
      </c>
      <c r="K214" s="125" t="s">
        <v>8</v>
      </c>
      <c r="L214" s="128" t="s">
        <v>1572</v>
      </c>
      <c r="M214" s="140"/>
      <c r="N214" s="140"/>
      <c r="O214" s="140"/>
      <c r="P214" s="140"/>
    </row>
    <row r="215" spans="2:16" ht="19.5" customHeight="1">
      <c r="B215" s="125">
        <v>28</v>
      </c>
      <c r="C215" s="269">
        <v>9316</v>
      </c>
      <c r="D215" s="126" t="s">
        <v>1573</v>
      </c>
      <c r="E215" s="131">
        <v>9316</v>
      </c>
      <c r="F215" s="127" t="s">
        <v>1462</v>
      </c>
      <c r="G215" s="249" t="s">
        <v>1574</v>
      </c>
      <c r="H215" s="128" t="s">
        <v>1575</v>
      </c>
      <c r="I215" s="128" t="s">
        <v>1576</v>
      </c>
      <c r="J215" s="125" t="s">
        <v>24</v>
      </c>
      <c r="K215" s="125" t="s">
        <v>8</v>
      </c>
      <c r="L215" s="128" t="s">
        <v>1577</v>
      </c>
      <c r="M215" s="140"/>
      <c r="N215" s="140"/>
      <c r="O215" s="140"/>
      <c r="P215" s="140"/>
    </row>
    <row r="216" spans="2:16" ht="19.5" customHeight="1">
      <c r="B216" s="125">
        <v>29</v>
      </c>
      <c r="C216" s="269">
        <v>9317</v>
      </c>
      <c r="D216" s="126" t="s">
        <v>1578</v>
      </c>
      <c r="E216" s="127">
        <v>9317</v>
      </c>
      <c r="F216" s="127" t="s">
        <v>1462</v>
      </c>
      <c r="G216" s="249" t="s">
        <v>1579</v>
      </c>
      <c r="H216" s="128" t="s">
        <v>1580</v>
      </c>
      <c r="I216" s="132" t="s">
        <v>1172</v>
      </c>
      <c r="J216" s="125" t="s">
        <v>24</v>
      </c>
      <c r="K216" s="125" t="s">
        <v>8</v>
      </c>
      <c r="L216" s="132" t="s">
        <v>1581</v>
      </c>
      <c r="M216" s="140"/>
      <c r="N216" s="140"/>
      <c r="O216" s="140"/>
      <c r="P216" s="140"/>
    </row>
    <row r="217" spans="2:16" ht="19.5" customHeight="1">
      <c r="B217" s="125">
        <v>30</v>
      </c>
      <c r="C217" s="269">
        <v>9318</v>
      </c>
      <c r="D217" s="126" t="s">
        <v>1582</v>
      </c>
      <c r="E217" s="131">
        <v>9318</v>
      </c>
      <c r="F217" s="127" t="s">
        <v>1462</v>
      </c>
      <c r="G217" s="249" t="s">
        <v>1583</v>
      </c>
      <c r="H217" s="128" t="s">
        <v>1584</v>
      </c>
      <c r="I217" s="128" t="s">
        <v>1585</v>
      </c>
      <c r="J217" s="125" t="s">
        <v>9</v>
      </c>
      <c r="K217" s="125" t="s">
        <v>8</v>
      </c>
      <c r="L217" s="128" t="s">
        <v>1586</v>
      </c>
      <c r="M217" s="140"/>
      <c r="N217" s="140"/>
      <c r="O217" s="140"/>
      <c r="P217" s="140"/>
    </row>
    <row r="219" spans="2:9" ht="15">
      <c r="B219" s="136"/>
      <c r="C219" s="270"/>
      <c r="D219" s="136"/>
      <c r="E219" s="137"/>
      <c r="G219" s="252"/>
      <c r="I219" s="144"/>
    </row>
    <row r="220" spans="2:9" ht="15">
      <c r="B220" s="136"/>
      <c r="C220" s="270"/>
      <c r="D220" s="136"/>
      <c r="E220" s="137"/>
      <c r="G220" s="252"/>
      <c r="I220" s="144"/>
    </row>
    <row r="221" spans="2:9" ht="15">
      <c r="B221" s="136"/>
      <c r="C221" s="270"/>
      <c r="D221" s="136"/>
      <c r="E221" s="137"/>
      <c r="G221" s="252"/>
      <c r="I221" s="144"/>
    </row>
    <row r="222" spans="2:9" ht="15">
      <c r="B222" s="136"/>
      <c r="C222" s="270"/>
      <c r="D222" s="136"/>
      <c r="E222" s="137"/>
      <c r="G222" s="252"/>
      <c r="I222" s="144"/>
    </row>
    <row r="223" spans="2:12" ht="15">
      <c r="B223" s="136"/>
      <c r="C223" s="270"/>
      <c r="D223" s="136"/>
      <c r="E223" s="137"/>
      <c r="G223" s="252"/>
      <c r="I223" s="144"/>
      <c r="L223" s="135"/>
    </row>
    <row r="224" spans="2:9" ht="15">
      <c r="B224" s="136"/>
      <c r="C224" s="270"/>
      <c r="D224" s="136"/>
      <c r="E224" s="137"/>
      <c r="G224" s="252"/>
      <c r="I224" s="144"/>
    </row>
    <row r="229" spans="2:16" ht="23.25">
      <c r="B229" s="448" t="s">
        <v>1800</v>
      </c>
      <c r="C229" s="448"/>
      <c r="D229" s="448"/>
      <c r="E229" s="448"/>
      <c r="F229" s="448"/>
      <c r="G229" s="448"/>
      <c r="H229" s="448"/>
      <c r="I229" s="448"/>
      <c r="J229" s="448"/>
      <c r="K229" s="448"/>
      <c r="L229" s="448"/>
      <c r="M229" s="448"/>
      <c r="N229" s="448"/>
      <c r="O229" s="448"/>
      <c r="P229" s="448"/>
    </row>
    <row r="230" spans="2:16" ht="15.75">
      <c r="B230" s="449" t="s">
        <v>1007</v>
      </c>
      <c r="C230" s="449"/>
      <c r="D230" s="449"/>
      <c r="E230" s="449"/>
      <c r="F230" s="449"/>
      <c r="G230" s="449"/>
      <c r="H230" s="449"/>
      <c r="I230" s="449"/>
      <c r="J230" s="449"/>
      <c r="K230" s="449"/>
      <c r="L230" s="449"/>
      <c r="M230" s="449"/>
      <c r="N230" s="449"/>
      <c r="O230" s="449"/>
      <c r="P230" s="449"/>
    </row>
    <row r="231" spans="2:16" ht="15.75">
      <c r="B231" s="449" t="s">
        <v>1802</v>
      </c>
      <c r="C231" s="449"/>
      <c r="D231" s="449"/>
      <c r="E231" s="449"/>
      <c r="F231" s="449"/>
      <c r="G231" s="449"/>
      <c r="H231" s="449"/>
      <c r="I231" s="449"/>
      <c r="J231" s="449"/>
      <c r="K231" s="449"/>
      <c r="L231" s="449"/>
      <c r="M231" s="449"/>
      <c r="N231" s="449"/>
      <c r="O231" s="449"/>
      <c r="P231" s="449"/>
    </row>
    <row r="232" spans="2:12" ht="6" customHeight="1">
      <c r="B232" s="147"/>
      <c r="L232" s="117"/>
    </row>
    <row r="233" spans="2:16" ht="31.5" customHeight="1">
      <c r="B233" s="120" t="s">
        <v>1008</v>
      </c>
      <c r="C233" s="266" t="s">
        <v>1009</v>
      </c>
      <c r="D233" s="120" t="s">
        <v>1010</v>
      </c>
      <c r="E233" s="122" t="s">
        <v>1011</v>
      </c>
      <c r="F233" s="120" t="s">
        <v>1012</v>
      </c>
      <c r="G233" s="248" t="s">
        <v>1013</v>
      </c>
      <c r="H233" s="120" t="s">
        <v>1014</v>
      </c>
      <c r="I233" s="123" t="s">
        <v>1015</v>
      </c>
      <c r="J233" s="122" t="s">
        <v>3</v>
      </c>
      <c r="K233" s="121" t="s">
        <v>1016</v>
      </c>
      <c r="L233" s="124"/>
      <c r="M233" s="124"/>
      <c r="N233" s="139"/>
      <c r="O233" s="139"/>
      <c r="P233" s="139"/>
    </row>
    <row r="234" spans="2:16" ht="19.5" customHeight="1">
      <c r="B234" s="125">
        <v>1</v>
      </c>
      <c r="C234" s="269">
        <v>9319</v>
      </c>
      <c r="D234" s="126" t="s">
        <v>1587</v>
      </c>
      <c r="E234" s="127">
        <v>9319</v>
      </c>
      <c r="F234" s="127" t="s">
        <v>1588</v>
      </c>
      <c r="G234" s="249" t="s">
        <v>1589</v>
      </c>
      <c r="H234" s="132" t="s">
        <v>1590</v>
      </c>
      <c r="I234" s="132" t="s">
        <v>1042</v>
      </c>
      <c r="J234" s="125" t="s">
        <v>9</v>
      </c>
      <c r="K234" s="125" t="s">
        <v>8</v>
      </c>
      <c r="L234" s="132" t="s">
        <v>1591</v>
      </c>
      <c r="M234" s="140"/>
      <c r="N234" s="140"/>
      <c r="O234" s="140"/>
      <c r="P234" s="140"/>
    </row>
    <row r="235" spans="2:16" ht="19.5" customHeight="1">
      <c r="B235" s="125">
        <v>2</v>
      </c>
      <c r="C235" s="269">
        <v>9320</v>
      </c>
      <c r="D235" s="126" t="s">
        <v>1592</v>
      </c>
      <c r="E235" s="127">
        <v>9320</v>
      </c>
      <c r="F235" s="127" t="s">
        <v>1588</v>
      </c>
      <c r="G235" s="249" t="s">
        <v>1593</v>
      </c>
      <c r="H235" s="128" t="s">
        <v>1594</v>
      </c>
      <c r="I235" s="132" t="s">
        <v>1595</v>
      </c>
      <c r="J235" s="125" t="s">
        <v>9</v>
      </c>
      <c r="K235" s="125" t="s">
        <v>8</v>
      </c>
      <c r="L235" s="132" t="s">
        <v>1596</v>
      </c>
      <c r="M235" s="140"/>
      <c r="N235" s="140"/>
      <c r="O235" s="140"/>
      <c r="P235" s="140"/>
    </row>
    <row r="236" spans="2:16" ht="19.5" customHeight="1">
      <c r="B236" s="125">
        <v>3</v>
      </c>
      <c r="C236" s="269">
        <v>9321</v>
      </c>
      <c r="D236" s="130" t="s">
        <v>1597</v>
      </c>
      <c r="E236" s="127">
        <v>9321</v>
      </c>
      <c r="F236" s="127" t="s">
        <v>1588</v>
      </c>
      <c r="G236" s="250" t="s">
        <v>1598</v>
      </c>
      <c r="H236" s="128" t="s">
        <v>1599</v>
      </c>
      <c r="I236" s="128" t="s">
        <v>1600</v>
      </c>
      <c r="J236" s="125" t="s">
        <v>9</v>
      </c>
      <c r="K236" s="125" t="s">
        <v>8</v>
      </c>
      <c r="L236" s="128" t="s">
        <v>1601</v>
      </c>
      <c r="M236" s="140"/>
      <c r="N236" s="140"/>
      <c r="O236" s="140"/>
      <c r="P236" s="140"/>
    </row>
    <row r="237" spans="2:16" ht="19.5" customHeight="1">
      <c r="B237" s="125">
        <v>4</v>
      </c>
      <c r="C237" s="269">
        <v>9322</v>
      </c>
      <c r="D237" s="126" t="s">
        <v>1602</v>
      </c>
      <c r="E237" s="127">
        <v>9322</v>
      </c>
      <c r="F237" s="127" t="s">
        <v>1588</v>
      </c>
      <c r="G237" s="249" t="s">
        <v>1603</v>
      </c>
      <c r="H237" s="128" t="s">
        <v>1604</v>
      </c>
      <c r="I237" s="128" t="s">
        <v>1333</v>
      </c>
      <c r="J237" s="125" t="s">
        <v>9</v>
      </c>
      <c r="K237" s="125" t="s">
        <v>8</v>
      </c>
      <c r="L237" s="128" t="s">
        <v>1605</v>
      </c>
      <c r="M237" s="140"/>
      <c r="N237" s="140"/>
      <c r="O237" s="140"/>
      <c r="P237" s="140"/>
    </row>
    <row r="238" spans="2:16" ht="19.5" customHeight="1">
      <c r="B238" s="125">
        <v>5</v>
      </c>
      <c r="C238" s="269">
        <v>9323</v>
      </c>
      <c r="D238" s="126" t="s">
        <v>1606</v>
      </c>
      <c r="E238" s="127">
        <v>9323</v>
      </c>
      <c r="F238" s="127" t="s">
        <v>1588</v>
      </c>
      <c r="G238" s="249" t="s">
        <v>1607</v>
      </c>
      <c r="H238" s="132" t="s">
        <v>1608</v>
      </c>
      <c r="I238" s="132" t="s">
        <v>1609</v>
      </c>
      <c r="J238" s="125" t="s">
        <v>9</v>
      </c>
      <c r="K238" s="125" t="s">
        <v>8</v>
      </c>
      <c r="L238" s="132" t="s">
        <v>1610</v>
      </c>
      <c r="M238" s="140"/>
      <c r="N238" s="140"/>
      <c r="O238" s="140"/>
      <c r="P238" s="140"/>
    </row>
    <row r="239" spans="2:16" ht="19.5" customHeight="1">
      <c r="B239" s="125">
        <v>6</v>
      </c>
      <c r="C239" s="269">
        <v>9324</v>
      </c>
      <c r="D239" s="126" t="s">
        <v>1611</v>
      </c>
      <c r="E239" s="127">
        <v>9324</v>
      </c>
      <c r="F239" s="127" t="s">
        <v>1588</v>
      </c>
      <c r="G239" s="249" t="s">
        <v>1612</v>
      </c>
      <c r="H239" s="132" t="s">
        <v>1613</v>
      </c>
      <c r="I239" s="128" t="s">
        <v>1614</v>
      </c>
      <c r="J239" s="125" t="s">
        <v>9</v>
      </c>
      <c r="K239" s="125" t="s">
        <v>8</v>
      </c>
      <c r="L239" s="128" t="s">
        <v>1615</v>
      </c>
      <c r="M239" s="140"/>
      <c r="N239" s="140"/>
      <c r="O239" s="140"/>
      <c r="P239" s="140"/>
    </row>
    <row r="240" spans="2:16" ht="19.5" customHeight="1">
      <c r="B240" s="125">
        <v>7</v>
      </c>
      <c r="C240" s="269">
        <v>9325</v>
      </c>
      <c r="D240" s="126" t="s">
        <v>1616</v>
      </c>
      <c r="E240" s="127">
        <v>9325</v>
      </c>
      <c r="F240" s="127" t="s">
        <v>1588</v>
      </c>
      <c r="G240" s="249" t="s">
        <v>1617</v>
      </c>
      <c r="H240" s="128" t="s">
        <v>1618</v>
      </c>
      <c r="I240" s="128" t="s">
        <v>1600</v>
      </c>
      <c r="J240" s="125" t="s">
        <v>24</v>
      </c>
      <c r="K240" s="125" t="s">
        <v>8</v>
      </c>
      <c r="L240" s="128" t="s">
        <v>1619</v>
      </c>
      <c r="M240" s="140"/>
      <c r="N240" s="140"/>
      <c r="O240" s="140"/>
      <c r="P240" s="140"/>
    </row>
    <row r="241" spans="2:16" ht="19.5" customHeight="1">
      <c r="B241" s="125">
        <v>8</v>
      </c>
      <c r="C241" s="269">
        <v>9326</v>
      </c>
      <c r="D241" s="130" t="s">
        <v>1620</v>
      </c>
      <c r="E241" s="127">
        <v>9326</v>
      </c>
      <c r="F241" s="127" t="s">
        <v>1588</v>
      </c>
      <c r="G241" s="250" t="s">
        <v>1621</v>
      </c>
      <c r="H241" s="132" t="s">
        <v>1344</v>
      </c>
      <c r="I241" s="132" t="s">
        <v>1021</v>
      </c>
      <c r="J241" s="125" t="s">
        <v>9</v>
      </c>
      <c r="K241" s="125" t="s">
        <v>8</v>
      </c>
      <c r="L241" s="132" t="s">
        <v>1622</v>
      </c>
      <c r="M241" s="140"/>
      <c r="N241" s="140"/>
      <c r="O241" s="140"/>
      <c r="P241" s="140"/>
    </row>
    <row r="242" spans="2:16" ht="19.5" customHeight="1">
      <c r="B242" s="125">
        <v>9</v>
      </c>
      <c r="C242" s="269">
        <v>9327</v>
      </c>
      <c r="D242" s="126" t="s">
        <v>1623</v>
      </c>
      <c r="E242" s="127">
        <v>9327</v>
      </c>
      <c r="F242" s="127" t="s">
        <v>1588</v>
      </c>
      <c r="G242" s="249" t="s">
        <v>1624</v>
      </c>
      <c r="H242" s="128" t="s">
        <v>1625</v>
      </c>
      <c r="I242" s="128" t="s">
        <v>1064</v>
      </c>
      <c r="J242" s="125" t="s">
        <v>24</v>
      </c>
      <c r="K242" s="125" t="s">
        <v>8</v>
      </c>
      <c r="L242" s="128" t="s">
        <v>1626</v>
      </c>
      <c r="M242" s="140"/>
      <c r="N242" s="140"/>
      <c r="O242" s="140"/>
      <c r="P242" s="140"/>
    </row>
    <row r="243" spans="2:16" ht="19.5" customHeight="1">
      <c r="B243" s="125">
        <v>10</v>
      </c>
      <c r="C243" s="269">
        <v>9328</v>
      </c>
      <c r="D243" s="126" t="s">
        <v>1627</v>
      </c>
      <c r="E243" s="127">
        <v>9328</v>
      </c>
      <c r="F243" s="127" t="s">
        <v>1588</v>
      </c>
      <c r="G243" s="249" t="s">
        <v>1628</v>
      </c>
      <c r="H243" s="128" t="s">
        <v>1218</v>
      </c>
      <c r="I243" s="128" t="s">
        <v>1481</v>
      </c>
      <c r="J243" s="125" t="s">
        <v>24</v>
      </c>
      <c r="K243" s="125" t="s">
        <v>8</v>
      </c>
      <c r="L243" s="128" t="s">
        <v>1629</v>
      </c>
      <c r="M243" s="140"/>
      <c r="N243" s="140"/>
      <c r="O243" s="140"/>
      <c r="P243" s="140"/>
    </row>
    <row r="244" spans="2:16" ht="19.5" customHeight="1">
      <c r="B244" s="125">
        <v>11</v>
      </c>
      <c r="C244" s="269">
        <v>9329</v>
      </c>
      <c r="D244" s="126" t="s">
        <v>1630</v>
      </c>
      <c r="E244" s="127">
        <v>9329</v>
      </c>
      <c r="F244" s="127" t="s">
        <v>1588</v>
      </c>
      <c r="G244" s="249" t="s">
        <v>1631</v>
      </c>
      <c r="H244" s="128" t="s">
        <v>1354</v>
      </c>
      <c r="I244" s="128" t="s">
        <v>1316</v>
      </c>
      <c r="J244" s="125" t="s">
        <v>24</v>
      </c>
      <c r="K244" s="125" t="s">
        <v>8</v>
      </c>
      <c r="L244" s="128" t="s">
        <v>344</v>
      </c>
      <c r="M244" s="140"/>
      <c r="N244" s="140"/>
      <c r="O244" s="140"/>
      <c r="P244" s="140"/>
    </row>
    <row r="245" spans="2:16" ht="19.5" customHeight="1">
      <c r="B245" s="125">
        <v>12</v>
      </c>
      <c r="C245" s="269">
        <v>9330</v>
      </c>
      <c r="D245" s="130" t="s">
        <v>1632</v>
      </c>
      <c r="E245" s="127">
        <v>9330</v>
      </c>
      <c r="F245" s="127" t="s">
        <v>1588</v>
      </c>
      <c r="G245" s="250" t="s">
        <v>1633</v>
      </c>
      <c r="H245" s="132" t="s">
        <v>1634</v>
      </c>
      <c r="I245" s="132" t="s">
        <v>1635</v>
      </c>
      <c r="J245" s="125" t="s">
        <v>9</v>
      </c>
      <c r="K245" s="125" t="s">
        <v>8</v>
      </c>
      <c r="L245" s="132" t="s">
        <v>1636</v>
      </c>
      <c r="M245" s="140"/>
      <c r="N245" s="140"/>
      <c r="O245" s="140"/>
      <c r="P245" s="140"/>
    </row>
    <row r="246" spans="2:16" ht="19.5" customHeight="1">
      <c r="B246" s="125">
        <v>13</v>
      </c>
      <c r="C246" s="269">
        <v>9331</v>
      </c>
      <c r="D246" s="126" t="s">
        <v>1637</v>
      </c>
      <c r="E246" s="127">
        <v>9331</v>
      </c>
      <c r="F246" s="127" t="s">
        <v>1588</v>
      </c>
      <c r="G246" s="249" t="s">
        <v>1638</v>
      </c>
      <c r="H246" s="128" t="s">
        <v>1639</v>
      </c>
      <c r="I246" s="128" t="s">
        <v>1101</v>
      </c>
      <c r="J246" s="125" t="s">
        <v>24</v>
      </c>
      <c r="K246" s="125" t="s">
        <v>8</v>
      </c>
      <c r="L246" s="128" t="s">
        <v>1640</v>
      </c>
      <c r="M246" s="140"/>
      <c r="N246" s="140"/>
      <c r="O246" s="140"/>
      <c r="P246" s="140"/>
    </row>
    <row r="247" spans="2:16" ht="19.5" customHeight="1">
      <c r="B247" s="125">
        <v>14</v>
      </c>
      <c r="C247" s="269">
        <v>9332</v>
      </c>
      <c r="D247" s="126" t="s">
        <v>1641</v>
      </c>
      <c r="E247" s="127">
        <v>9332</v>
      </c>
      <c r="F247" s="127" t="s">
        <v>1588</v>
      </c>
      <c r="G247" s="249" t="s">
        <v>1642</v>
      </c>
      <c r="H247" s="132" t="s">
        <v>1643</v>
      </c>
      <c r="I247" s="128" t="s">
        <v>1530</v>
      </c>
      <c r="J247" s="125" t="s">
        <v>9</v>
      </c>
      <c r="K247" s="125" t="s">
        <v>8</v>
      </c>
      <c r="L247" s="128" t="s">
        <v>1644</v>
      </c>
      <c r="M247" s="140"/>
      <c r="N247" s="140"/>
      <c r="O247" s="140"/>
      <c r="P247" s="140"/>
    </row>
    <row r="248" spans="2:16" ht="19.5" customHeight="1">
      <c r="B248" s="125">
        <v>15</v>
      </c>
      <c r="C248" s="269">
        <v>9333</v>
      </c>
      <c r="D248" s="126" t="s">
        <v>1645</v>
      </c>
      <c r="E248" s="127">
        <v>9333</v>
      </c>
      <c r="F248" s="127" t="s">
        <v>1588</v>
      </c>
      <c r="G248" s="249" t="s">
        <v>1646</v>
      </c>
      <c r="H248" s="128" t="s">
        <v>1647</v>
      </c>
      <c r="I248" s="128" t="s">
        <v>1322</v>
      </c>
      <c r="J248" s="125" t="s">
        <v>9</v>
      </c>
      <c r="K248" s="125" t="s">
        <v>8</v>
      </c>
      <c r="L248" s="128" t="s">
        <v>1648</v>
      </c>
      <c r="M248" s="140"/>
      <c r="N248" s="140"/>
      <c r="O248" s="140"/>
      <c r="P248" s="140"/>
    </row>
    <row r="249" spans="2:16" ht="19.5" customHeight="1">
      <c r="B249" s="125">
        <v>16</v>
      </c>
      <c r="C249" s="269">
        <v>9334</v>
      </c>
      <c r="D249" s="126" t="s">
        <v>1649</v>
      </c>
      <c r="E249" s="127">
        <v>9334</v>
      </c>
      <c r="F249" s="127" t="s">
        <v>1588</v>
      </c>
      <c r="G249" s="249" t="s">
        <v>1650</v>
      </c>
      <c r="H249" s="128" t="s">
        <v>1651</v>
      </c>
      <c r="I249" s="132" t="s">
        <v>1652</v>
      </c>
      <c r="J249" s="125" t="s">
        <v>9</v>
      </c>
      <c r="K249" s="125" t="s">
        <v>8</v>
      </c>
      <c r="L249" s="132" t="s">
        <v>1526</v>
      </c>
      <c r="M249" s="140"/>
      <c r="N249" s="140"/>
      <c r="O249" s="140"/>
      <c r="P249" s="140"/>
    </row>
    <row r="250" spans="2:16" ht="19.5" customHeight="1">
      <c r="B250" s="125">
        <v>17</v>
      </c>
      <c r="C250" s="269">
        <v>9335</v>
      </c>
      <c r="D250" s="130" t="s">
        <v>1653</v>
      </c>
      <c r="E250" s="127">
        <v>9335</v>
      </c>
      <c r="F250" s="127" t="s">
        <v>1588</v>
      </c>
      <c r="G250" s="250" t="s">
        <v>1654</v>
      </c>
      <c r="H250" s="128" t="s">
        <v>1655</v>
      </c>
      <c r="I250" s="128" t="s">
        <v>1225</v>
      </c>
      <c r="J250" s="125" t="s">
        <v>24</v>
      </c>
      <c r="K250" s="125" t="s">
        <v>8</v>
      </c>
      <c r="L250" s="128" t="s">
        <v>785</v>
      </c>
      <c r="M250" s="140"/>
      <c r="N250" s="140"/>
      <c r="O250" s="140"/>
      <c r="P250" s="140"/>
    </row>
    <row r="251" spans="2:16" ht="19.5" customHeight="1">
      <c r="B251" s="125">
        <v>18</v>
      </c>
      <c r="C251" s="269">
        <v>9336</v>
      </c>
      <c r="D251" s="126" t="s">
        <v>1656</v>
      </c>
      <c r="E251" s="127">
        <v>9336</v>
      </c>
      <c r="F251" s="127" t="s">
        <v>1588</v>
      </c>
      <c r="G251" s="249" t="s">
        <v>1657</v>
      </c>
      <c r="H251" s="132" t="s">
        <v>1658</v>
      </c>
      <c r="I251" s="132" t="s">
        <v>1241</v>
      </c>
      <c r="J251" s="125" t="s">
        <v>24</v>
      </c>
      <c r="K251" s="125" t="s">
        <v>8</v>
      </c>
      <c r="L251" s="132" t="s">
        <v>1659</v>
      </c>
      <c r="M251" s="140"/>
      <c r="N251" s="140"/>
      <c r="O251" s="140"/>
      <c r="P251" s="140"/>
    </row>
    <row r="252" spans="2:16" ht="19.5" customHeight="1">
      <c r="B252" s="125">
        <v>19</v>
      </c>
      <c r="C252" s="269">
        <v>9337</v>
      </c>
      <c r="D252" s="126" t="s">
        <v>1660</v>
      </c>
      <c r="E252" s="127">
        <v>9337</v>
      </c>
      <c r="F252" s="127" t="s">
        <v>1588</v>
      </c>
      <c r="G252" s="249" t="s">
        <v>1661</v>
      </c>
      <c r="H252" s="128" t="s">
        <v>1662</v>
      </c>
      <c r="I252" s="128" t="s">
        <v>1241</v>
      </c>
      <c r="J252" s="125" t="s">
        <v>24</v>
      </c>
      <c r="K252" s="125" t="s">
        <v>8</v>
      </c>
      <c r="L252" s="128" t="s">
        <v>1663</v>
      </c>
      <c r="M252" s="140"/>
      <c r="N252" s="140"/>
      <c r="O252" s="140"/>
      <c r="P252" s="140"/>
    </row>
    <row r="253" spans="2:16" ht="19.5" customHeight="1">
      <c r="B253" s="125">
        <v>20</v>
      </c>
      <c r="C253" s="269">
        <v>9338</v>
      </c>
      <c r="D253" s="130" t="s">
        <v>1664</v>
      </c>
      <c r="E253" s="127">
        <v>9338</v>
      </c>
      <c r="F253" s="127" t="s">
        <v>1588</v>
      </c>
      <c r="G253" s="250" t="s">
        <v>1665</v>
      </c>
      <c r="H253" s="128" t="s">
        <v>1666</v>
      </c>
      <c r="I253" s="128" t="s">
        <v>1064</v>
      </c>
      <c r="J253" s="125" t="s">
        <v>24</v>
      </c>
      <c r="K253" s="125" t="s">
        <v>8</v>
      </c>
      <c r="L253" s="128" t="s">
        <v>1667</v>
      </c>
      <c r="M253" s="140"/>
      <c r="N253" s="140"/>
      <c r="O253" s="140"/>
      <c r="P253" s="140"/>
    </row>
    <row r="254" spans="2:16" ht="19.5" customHeight="1">
      <c r="B254" s="125">
        <v>21</v>
      </c>
      <c r="C254" s="269">
        <v>9339</v>
      </c>
      <c r="D254" s="126" t="s">
        <v>1668</v>
      </c>
      <c r="E254" s="127">
        <v>9339</v>
      </c>
      <c r="F254" s="127" t="s">
        <v>1588</v>
      </c>
      <c r="G254" s="249" t="s">
        <v>1669</v>
      </c>
      <c r="H254" s="128" t="s">
        <v>1670</v>
      </c>
      <c r="I254" s="128" t="s">
        <v>1395</v>
      </c>
      <c r="J254" s="125" t="s">
        <v>24</v>
      </c>
      <c r="K254" s="125" t="s">
        <v>8</v>
      </c>
      <c r="L254" s="128" t="s">
        <v>1671</v>
      </c>
      <c r="M254" s="140"/>
      <c r="N254" s="140"/>
      <c r="O254" s="140"/>
      <c r="P254" s="140"/>
    </row>
    <row r="255" spans="2:16" ht="19.5" customHeight="1">
      <c r="B255" s="125">
        <v>22</v>
      </c>
      <c r="C255" s="269">
        <v>9340</v>
      </c>
      <c r="D255" s="126" t="s">
        <v>1672</v>
      </c>
      <c r="E255" s="127">
        <v>9340</v>
      </c>
      <c r="F255" s="127" t="s">
        <v>1588</v>
      </c>
      <c r="G255" s="249" t="s">
        <v>1673</v>
      </c>
      <c r="H255" s="132" t="s">
        <v>1674</v>
      </c>
      <c r="I255" s="132" t="s">
        <v>1086</v>
      </c>
      <c r="J255" s="125" t="s">
        <v>9</v>
      </c>
      <c r="K255" s="125" t="s">
        <v>8</v>
      </c>
      <c r="L255" s="132" t="s">
        <v>1675</v>
      </c>
      <c r="M255" s="140"/>
      <c r="N255" s="140"/>
      <c r="O255" s="140"/>
      <c r="P255" s="140"/>
    </row>
    <row r="256" spans="2:16" ht="19.5" customHeight="1">
      <c r="B256" s="125">
        <v>23</v>
      </c>
      <c r="C256" s="269">
        <v>9341</v>
      </c>
      <c r="D256" s="130" t="s">
        <v>1676</v>
      </c>
      <c r="E256" s="127">
        <v>9341</v>
      </c>
      <c r="F256" s="127" t="s">
        <v>1588</v>
      </c>
      <c r="G256" s="250" t="s">
        <v>1677</v>
      </c>
      <c r="H256" s="128" t="s">
        <v>1678</v>
      </c>
      <c r="I256" s="128" t="s">
        <v>1614</v>
      </c>
      <c r="J256" s="125" t="s">
        <v>24</v>
      </c>
      <c r="K256" s="125" t="s">
        <v>8</v>
      </c>
      <c r="L256" s="128" t="s">
        <v>344</v>
      </c>
      <c r="M256" s="140"/>
      <c r="N256" s="140"/>
      <c r="O256" s="140"/>
      <c r="P256" s="140"/>
    </row>
    <row r="257" spans="2:16" ht="19.5" customHeight="1">
      <c r="B257" s="125">
        <v>24</v>
      </c>
      <c r="C257" s="269">
        <v>9342</v>
      </c>
      <c r="D257" s="126" t="s">
        <v>1679</v>
      </c>
      <c r="E257" s="127">
        <v>9342</v>
      </c>
      <c r="F257" s="127" t="s">
        <v>1588</v>
      </c>
      <c r="G257" s="249" t="s">
        <v>1680</v>
      </c>
      <c r="H257" s="145" t="s">
        <v>1681</v>
      </c>
      <c r="I257" s="128" t="s">
        <v>193</v>
      </c>
      <c r="J257" s="125" t="s">
        <v>24</v>
      </c>
      <c r="K257" s="125" t="s">
        <v>8</v>
      </c>
      <c r="L257" s="128" t="s">
        <v>1682</v>
      </c>
      <c r="M257" s="140"/>
      <c r="N257" s="140"/>
      <c r="O257" s="140"/>
      <c r="P257" s="140"/>
    </row>
    <row r="258" spans="2:16" ht="19.5" customHeight="1">
      <c r="B258" s="125">
        <v>25</v>
      </c>
      <c r="C258" s="269">
        <v>9343</v>
      </c>
      <c r="D258" s="126" t="s">
        <v>1683</v>
      </c>
      <c r="E258" s="127">
        <v>9343</v>
      </c>
      <c r="F258" s="127" t="s">
        <v>1588</v>
      </c>
      <c r="G258" s="249" t="s">
        <v>1684</v>
      </c>
      <c r="H258" s="132" t="s">
        <v>1685</v>
      </c>
      <c r="I258" s="132" t="s">
        <v>1021</v>
      </c>
      <c r="J258" s="125" t="s">
        <v>24</v>
      </c>
      <c r="K258" s="125" t="s">
        <v>8</v>
      </c>
      <c r="L258" s="132" t="s">
        <v>1581</v>
      </c>
      <c r="M258" s="140"/>
      <c r="N258" s="140"/>
      <c r="O258" s="140"/>
      <c r="P258" s="140"/>
    </row>
    <row r="259" spans="2:16" ht="19.5" customHeight="1">
      <c r="B259" s="125">
        <v>26</v>
      </c>
      <c r="C259" s="269">
        <v>9344</v>
      </c>
      <c r="D259" s="126" t="s">
        <v>1686</v>
      </c>
      <c r="E259" s="127">
        <v>9344</v>
      </c>
      <c r="F259" s="127" t="s">
        <v>1588</v>
      </c>
      <c r="G259" s="249" t="s">
        <v>1687</v>
      </c>
      <c r="H259" s="132" t="s">
        <v>1688</v>
      </c>
      <c r="I259" s="132" t="s">
        <v>1481</v>
      </c>
      <c r="J259" s="125" t="s">
        <v>9</v>
      </c>
      <c r="K259" s="125" t="s">
        <v>8</v>
      </c>
      <c r="L259" s="132" t="s">
        <v>1689</v>
      </c>
      <c r="M259" s="140"/>
      <c r="N259" s="140"/>
      <c r="O259" s="140"/>
      <c r="P259" s="140"/>
    </row>
    <row r="260" spans="2:16" ht="19.5" customHeight="1">
      <c r="B260" s="125">
        <v>27</v>
      </c>
      <c r="C260" s="269">
        <v>9345</v>
      </c>
      <c r="D260" s="126" t="s">
        <v>1690</v>
      </c>
      <c r="E260" s="127">
        <v>9345</v>
      </c>
      <c r="F260" s="127" t="s">
        <v>1588</v>
      </c>
      <c r="G260" s="249" t="s">
        <v>1691</v>
      </c>
      <c r="H260" s="128" t="s">
        <v>1692</v>
      </c>
      <c r="I260" s="128" t="s">
        <v>1176</v>
      </c>
      <c r="J260" s="125" t="s">
        <v>24</v>
      </c>
      <c r="K260" s="125" t="s">
        <v>8</v>
      </c>
      <c r="L260" s="128" t="s">
        <v>1693</v>
      </c>
      <c r="M260" s="140"/>
      <c r="N260" s="140"/>
      <c r="O260" s="140"/>
      <c r="P260" s="140"/>
    </row>
    <row r="261" spans="2:16" ht="19.5" customHeight="1">
      <c r="B261" s="125">
        <v>28</v>
      </c>
      <c r="C261" s="269">
        <v>9346</v>
      </c>
      <c r="D261" s="126" t="s">
        <v>1694</v>
      </c>
      <c r="E261" s="127">
        <v>9346</v>
      </c>
      <c r="F261" s="127" t="s">
        <v>1588</v>
      </c>
      <c r="G261" s="249" t="s">
        <v>1695</v>
      </c>
      <c r="H261" s="128" t="s">
        <v>1696</v>
      </c>
      <c r="I261" s="128" t="s">
        <v>1481</v>
      </c>
      <c r="J261" s="125" t="s">
        <v>9</v>
      </c>
      <c r="K261" s="125" t="s">
        <v>8</v>
      </c>
      <c r="L261" s="128" t="s">
        <v>1697</v>
      </c>
      <c r="M261" s="140"/>
      <c r="N261" s="140"/>
      <c r="O261" s="140"/>
      <c r="P261" s="140"/>
    </row>
    <row r="262" spans="2:16" ht="19.5" customHeight="1">
      <c r="B262" s="125">
        <v>29</v>
      </c>
      <c r="C262" s="269">
        <v>9347</v>
      </c>
      <c r="D262" s="126" t="s">
        <v>1698</v>
      </c>
      <c r="E262" s="127">
        <v>9347</v>
      </c>
      <c r="F262" s="127" t="s">
        <v>1588</v>
      </c>
      <c r="G262" s="249" t="s">
        <v>1699</v>
      </c>
      <c r="H262" s="128" t="s">
        <v>1700</v>
      </c>
      <c r="I262" s="128" t="s">
        <v>193</v>
      </c>
      <c r="J262" s="125" t="s">
        <v>9</v>
      </c>
      <c r="K262" s="125" t="s">
        <v>8</v>
      </c>
      <c r="L262" s="128" t="s">
        <v>714</v>
      </c>
      <c r="M262" s="140"/>
      <c r="N262" s="140"/>
      <c r="O262" s="140"/>
      <c r="P262" s="140"/>
    </row>
    <row r="263" spans="2:16" ht="19.5" customHeight="1">
      <c r="B263" s="172">
        <v>30</v>
      </c>
      <c r="C263" s="275">
        <v>9604</v>
      </c>
      <c r="D263" s="276"/>
      <c r="E263" s="277"/>
      <c r="F263" s="278"/>
      <c r="G263" s="279" t="s">
        <v>1804</v>
      </c>
      <c r="H263" s="280" t="s">
        <v>1803</v>
      </c>
      <c r="I263" s="280" t="s">
        <v>193</v>
      </c>
      <c r="J263" s="281" t="s">
        <v>9</v>
      </c>
      <c r="K263" s="172" t="s">
        <v>8</v>
      </c>
      <c r="L263" s="173" t="s">
        <v>714</v>
      </c>
      <c r="M263" s="174"/>
      <c r="N263" s="174"/>
      <c r="O263" s="174"/>
      <c r="P263" s="174"/>
    </row>
    <row r="264" spans="2:9" ht="15">
      <c r="B264" s="136"/>
      <c r="C264" s="270"/>
      <c r="D264" s="136"/>
      <c r="E264" s="137"/>
      <c r="G264" s="252"/>
      <c r="I264" s="141"/>
    </row>
    <row r="265" spans="2:9" ht="15">
      <c r="B265" s="136"/>
      <c r="C265" s="270"/>
      <c r="D265" s="136"/>
      <c r="E265" s="137"/>
      <c r="G265" s="252"/>
      <c r="I265" s="141"/>
    </row>
    <row r="266" spans="2:9" ht="15">
      <c r="B266" s="136"/>
      <c r="C266" s="270"/>
      <c r="D266" s="136"/>
      <c r="E266" s="137"/>
      <c r="G266" s="252"/>
      <c r="I266" s="141"/>
    </row>
    <row r="267" spans="2:9" ht="15">
      <c r="B267" s="136"/>
      <c r="C267" s="270"/>
      <c r="D267" s="136"/>
      <c r="E267" s="137"/>
      <c r="G267" s="252"/>
      <c r="I267" s="141"/>
    </row>
    <row r="268" spans="2:12" ht="15">
      <c r="B268" s="136"/>
      <c r="C268" s="270"/>
      <c r="D268" s="136"/>
      <c r="E268" s="137"/>
      <c r="G268" s="252"/>
      <c r="I268" s="141"/>
      <c r="L268" s="135"/>
    </row>
    <row r="269" spans="2:9" ht="15">
      <c r="B269" s="136"/>
      <c r="C269" s="270"/>
      <c r="D269" s="136"/>
      <c r="E269" s="137"/>
      <c r="G269" s="252"/>
      <c r="I269" s="141"/>
    </row>
    <row r="270" spans="2:9" ht="15">
      <c r="B270" s="147"/>
      <c r="I270" s="148"/>
    </row>
    <row r="271" spans="2:9" ht="15">
      <c r="B271" s="147"/>
      <c r="I271" s="148"/>
    </row>
    <row r="272" spans="2:9" ht="15">
      <c r="B272" s="147"/>
      <c r="I272" s="148"/>
    </row>
    <row r="273" spans="2:9" ht="15">
      <c r="B273" s="147"/>
      <c r="I273" s="148"/>
    </row>
    <row r="274" spans="2:16" ht="23.25">
      <c r="B274" s="448" t="s">
        <v>1801</v>
      </c>
      <c r="C274" s="448"/>
      <c r="D274" s="448"/>
      <c r="E274" s="448"/>
      <c r="F274" s="448"/>
      <c r="G274" s="448"/>
      <c r="H274" s="448"/>
      <c r="I274" s="448"/>
      <c r="J274" s="448"/>
      <c r="K274" s="448"/>
      <c r="L274" s="448"/>
      <c r="M274" s="448"/>
      <c r="N274" s="448"/>
      <c r="O274" s="448"/>
      <c r="P274" s="448"/>
    </row>
    <row r="275" spans="2:16" ht="15.75">
      <c r="B275" s="449" t="s">
        <v>1007</v>
      </c>
      <c r="C275" s="449"/>
      <c r="D275" s="449"/>
      <c r="E275" s="449"/>
      <c r="F275" s="449"/>
      <c r="G275" s="449"/>
      <c r="H275" s="449"/>
      <c r="I275" s="449"/>
      <c r="J275" s="449"/>
      <c r="K275" s="449"/>
      <c r="L275" s="449"/>
      <c r="M275" s="449"/>
      <c r="N275" s="449"/>
      <c r="O275" s="449"/>
      <c r="P275" s="449"/>
    </row>
    <row r="276" spans="2:16" ht="15.75">
      <c r="B276" s="449" t="s">
        <v>1802</v>
      </c>
      <c r="C276" s="449"/>
      <c r="D276" s="449"/>
      <c r="E276" s="449"/>
      <c r="F276" s="449"/>
      <c r="G276" s="449"/>
      <c r="H276" s="449"/>
      <c r="I276" s="449"/>
      <c r="J276" s="449"/>
      <c r="K276" s="449"/>
      <c r="L276" s="449"/>
      <c r="M276" s="449"/>
      <c r="N276" s="449"/>
      <c r="O276" s="449"/>
      <c r="P276" s="449"/>
    </row>
    <row r="277" spans="4:9" ht="6.75" customHeight="1">
      <c r="D277" s="119"/>
      <c r="E277" s="119"/>
      <c r="G277" s="257"/>
      <c r="H277" s="119"/>
      <c r="I277" s="119"/>
    </row>
    <row r="278" spans="2:16" ht="30.75" customHeight="1">
      <c r="B278" s="120" t="s">
        <v>1008</v>
      </c>
      <c r="C278" s="266" t="s">
        <v>1009</v>
      </c>
      <c r="D278" s="120" t="s">
        <v>1010</v>
      </c>
      <c r="E278" s="122" t="s">
        <v>1011</v>
      </c>
      <c r="F278" s="120" t="s">
        <v>1012</v>
      </c>
      <c r="G278" s="248" t="s">
        <v>1013</v>
      </c>
      <c r="H278" s="120" t="s">
        <v>1014</v>
      </c>
      <c r="I278" s="123" t="s">
        <v>1015</v>
      </c>
      <c r="J278" s="122" t="s">
        <v>3</v>
      </c>
      <c r="K278" s="121" t="s">
        <v>1016</v>
      </c>
      <c r="L278" s="124"/>
      <c r="M278" s="124"/>
      <c r="N278" s="149"/>
      <c r="O278" s="149"/>
      <c r="P278" s="149"/>
    </row>
    <row r="279" spans="2:34" ht="19.5" customHeight="1">
      <c r="B279" s="150">
        <v>1</v>
      </c>
      <c r="C279" s="272">
        <v>9348</v>
      </c>
      <c r="D279" s="150" t="s">
        <v>1701</v>
      </c>
      <c r="E279" s="150">
        <v>9348</v>
      </c>
      <c r="F279" s="151" t="s">
        <v>1702</v>
      </c>
      <c r="G279" s="258" t="s">
        <v>1703</v>
      </c>
      <c r="H279" s="153" t="s">
        <v>1272</v>
      </c>
      <c r="I279" s="153" t="s">
        <v>1305</v>
      </c>
      <c r="J279" s="150" t="s">
        <v>9</v>
      </c>
      <c r="K279" s="154" t="s">
        <v>1030</v>
      </c>
      <c r="L279" s="155"/>
      <c r="M279" s="155"/>
      <c r="N279" s="155"/>
      <c r="O279" s="155"/>
      <c r="P279" s="155"/>
      <c r="U279" s="150"/>
      <c r="V279" s="150" t="s">
        <v>1701</v>
      </c>
      <c r="W279" s="150">
        <v>9348</v>
      </c>
      <c r="X279" s="151" t="s">
        <v>1702</v>
      </c>
      <c r="Y279" s="152" t="s">
        <v>1703</v>
      </c>
      <c r="Z279" s="153" t="s">
        <v>1272</v>
      </c>
      <c r="AA279" s="153" t="s">
        <v>1305</v>
      </c>
      <c r="AB279" s="150" t="s">
        <v>9</v>
      </c>
      <c r="AC279" s="154" t="s">
        <v>1030</v>
      </c>
      <c r="AD279" s="155"/>
      <c r="AE279" s="155"/>
      <c r="AF279" s="155"/>
      <c r="AG279" s="155"/>
      <c r="AH279" s="155"/>
    </row>
    <row r="280" spans="2:34" ht="19.5" customHeight="1">
      <c r="B280" s="150">
        <v>2</v>
      </c>
      <c r="C280" s="272">
        <v>9349</v>
      </c>
      <c r="D280" s="150" t="s">
        <v>1701</v>
      </c>
      <c r="E280" s="150">
        <v>9349</v>
      </c>
      <c r="F280" s="151" t="s">
        <v>1702</v>
      </c>
      <c r="G280" s="259" t="s">
        <v>1704</v>
      </c>
      <c r="H280" s="153" t="s">
        <v>1705</v>
      </c>
      <c r="I280" s="157" t="s">
        <v>1101</v>
      </c>
      <c r="J280" s="150" t="s">
        <v>9</v>
      </c>
      <c r="K280" s="154" t="s">
        <v>8</v>
      </c>
      <c r="L280" s="155"/>
      <c r="M280" s="155"/>
      <c r="N280" s="155"/>
      <c r="O280" s="155"/>
      <c r="P280" s="155"/>
      <c r="U280" s="150"/>
      <c r="V280" s="150" t="s">
        <v>1701</v>
      </c>
      <c r="W280" s="150">
        <v>9349</v>
      </c>
      <c r="X280" s="151" t="s">
        <v>1702</v>
      </c>
      <c r="Y280" s="156" t="s">
        <v>1704</v>
      </c>
      <c r="Z280" s="153" t="s">
        <v>1705</v>
      </c>
      <c r="AA280" s="157" t="s">
        <v>1101</v>
      </c>
      <c r="AB280" s="150" t="s">
        <v>9</v>
      </c>
      <c r="AC280" s="154" t="s">
        <v>8</v>
      </c>
      <c r="AD280" s="155"/>
      <c r="AE280" s="155"/>
      <c r="AF280" s="155"/>
      <c r="AG280" s="155"/>
      <c r="AH280" s="155"/>
    </row>
    <row r="281" spans="2:16" ht="19.5" customHeight="1">
      <c r="B281" s="150">
        <v>3</v>
      </c>
      <c r="C281" s="272">
        <v>9350</v>
      </c>
      <c r="D281" s="150" t="s">
        <v>1701</v>
      </c>
      <c r="E281" s="150">
        <v>9350</v>
      </c>
      <c r="F281" s="151" t="s">
        <v>1702</v>
      </c>
      <c r="G281" s="258" t="s">
        <v>1706</v>
      </c>
      <c r="H281" s="153" t="s">
        <v>1707</v>
      </c>
      <c r="I281" s="153" t="s">
        <v>1614</v>
      </c>
      <c r="J281" s="150" t="s">
        <v>24</v>
      </c>
      <c r="K281" s="154" t="s">
        <v>8</v>
      </c>
      <c r="L281" s="155"/>
      <c r="M281" s="155"/>
      <c r="N281" s="155"/>
      <c r="O281" s="155"/>
      <c r="P281" s="155"/>
    </row>
    <row r="282" spans="2:16" ht="19.5" customHeight="1">
      <c r="B282" s="150">
        <v>4</v>
      </c>
      <c r="C282" s="272">
        <v>9351</v>
      </c>
      <c r="D282" s="150" t="s">
        <v>1701</v>
      </c>
      <c r="E282" s="150">
        <v>9351</v>
      </c>
      <c r="F282" s="151" t="s">
        <v>1702</v>
      </c>
      <c r="G282" s="259" t="s">
        <v>1708</v>
      </c>
      <c r="H282" s="153" t="s">
        <v>1709</v>
      </c>
      <c r="I282" s="153" t="s">
        <v>1265</v>
      </c>
      <c r="J282" s="150" t="s">
        <v>24</v>
      </c>
      <c r="K282" s="154" t="s">
        <v>8</v>
      </c>
      <c r="L282" s="155"/>
      <c r="M282" s="155"/>
      <c r="N282" s="155"/>
      <c r="O282" s="155"/>
      <c r="P282" s="155"/>
    </row>
    <row r="283" spans="2:16" ht="19.5" customHeight="1">
      <c r="B283" s="150">
        <v>5</v>
      </c>
      <c r="C283" s="272">
        <v>9352</v>
      </c>
      <c r="D283" s="150" t="s">
        <v>1701</v>
      </c>
      <c r="E283" s="150">
        <v>9352</v>
      </c>
      <c r="F283" s="151" t="s">
        <v>1702</v>
      </c>
      <c r="G283" s="258" t="s">
        <v>1710</v>
      </c>
      <c r="H283" s="153" t="s">
        <v>1711</v>
      </c>
      <c r="I283" s="153" t="s">
        <v>1712</v>
      </c>
      <c r="J283" s="150" t="s">
        <v>24</v>
      </c>
      <c r="K283" s="154" t="s">
        <v>8</v>
      </c>
      <c r="L283" s="155"/>
      <c r="M283" s="155"/>
      <c r="N283" s="155"/>
      <c r="O283" s="155"/>
      <c r="P283" s="155"/>
    </row>
    <row r="284" spans="2:16" ht="19.5" customHeight="1">
      <c r="B284" s="150">
        <v>6</v>
      </c>
      <c r="C284" s="272">
        <v>9353</v>
      </c>
      <c r="D284" s="150" t="s">
        <v>1701</v>
      </c>
      <c r="E284" s="150">
        <v>9353</v>
      </c>
      <c r="F284" s="151" t="s">
        <v>1702</v>
      </c>
      <c r="G284" s="258" t="s">
        <v>1713</v>
      </c>
      <c r="H284" s="157" t="s">
        <v>1714</v>
      </c>
      <c r="I284" s="157" t="s">
        <v>1715</v>
      </c>
      <c r="J284" s="150" t="s">
        <v>24</v>
      </c>
      <c r="K284" s="154" t="s">
        <v>8</v>
      </c>
      <c r="L284" s="155"/>
      <c r="M284" s="155"/>
      <c r="N284" s="155"/>
      <c r="O284" s="155"/>
      <c r="P284" s="155"/>
    </row>
    <row r="285" spans="2:16" ht="19.5" customHeight="1">
      <c r="B285" s="150">
        <v>7</v>
      </c>
      <c r="C285" s="272">
        <v>9354</v>
      </c>
      <c r="D285" s="150" t="s">
        <v>1701</v>
      </c>
      <c r="E285" s="150">
        <v>9354</v>
      </c>
      <c r="F285" s="151" t="s">
        <v>1702</v>
      </c>
      <c r="G285" s="259" t="s">
        <v>1716</v>
      </c>
      <c r="H285" s="153" t="s">
        <v>1717</v>
      </c>
      <c r="I285" s="153" t="s">
        <v>1068</v>
      </c>
      <c r="J285" s="150" t="s">
        <v>24</v>
      </c>
      <c r="K285" s="154" t="s">
        <v>8</v>
      </c>
      <c r="L285" s="155"/>
      <c r="M285" s="155"/>
      <c r="N285" s="155"/>
      <c r="O285" s="155"/>
      <c r="P285" s="155"/>
    </row>
    <row r="286" spans="2:16" ht="19.5" customHeight="1">
      <c r="B286" s="150">
        <v>8</v>
      </c>
      <c r="C286" s="272">
        <v>9355</v>
      </c>
      <c r="D286" s="150" t="s">
        <v>1701</v>
      </c>
      <c r="E286" s="150">
        <v>9355</v>
      </c>
      <c r="F286" s="151" t="s">
        <v>1702</v>
      </c>
      <c r="G286" s="259" t="s">
        <v>1718</v>
      </c>
      <c r="H286" s="153" t="s">
        <v>1218</v>
      </c>
      <c r="I286" s="153" t="s">
        <v>1038</v>
      </c>
      <c r="J286" s="150" t="s">
        <v>9</v>
      </c>
      <c r="K286" s="154" t="s">
        <v>8</v>
      </c>
      <c r="L286" s="155"/>
      <c r="M286" s="155"/>
      <c r="N286" s="155"/>
      <c r="O286" s="155"/>
      <c r="P286" s="155"/>
    </row>
    <row r="287" spans="2:16" ht="19.5" customHeight="1">
      <c r="B287" s="150">
        <v>9</v>
      </c>
      <c r="C287" s="272">
        <v>9356</v>
      </c>
      <c r="D287" s="150" t="s">
        <v>1701</v>
      </c>
      <c r="E287" s="150">
        <v>9356</v>
      </c>
      <c r="F287" s="151" t="s">
        <v>1702</v>
      </c>
      <c r="G287" s="258" t="s">
        <v>1719</v>
      </c>
      <c r="H287" s="153" t="s">
        <v>1720</v>
      </c>
      <c r="I287" s="153" t="s">
        <v>1126</v>
      </c>
      <c r="J287" s="150" t="s">
        <v>24</v>
      </c>
      <c r="K287" s="154" t="s">
        <v>8</v>
      </c>
      <c r="L287" s="155"/>
      <c r="M287" s="155"/>
      <c r="N287" s="155"/>
      <c r="O287" s="155"/>
      <c r="P287" s="155"/>
    </row>
    <row r="288" spans="2:16" ht="19.5" customHeight="1">
      <c r="B288" s="150">
        <v>10</v>
      </c>
      <c r="C288" s="272">
        <v>9357</v>
      </c>
      <c r="D288" s="150" t="s">
        <v>1721</v>
      </c>
      <c r="E288" s="150">
        <v>9357</v>
      </c>
      <c r="F288" s="158" t="s">
        <v>1722</v>
      </c>
      <c r="G288" s="259" t="s">
        <v>1723</v>
      </c>
      <c r="H288" s="153" t="s">
        <v>1724</v>
      </c>
      <c r="I288" s="157" t="s">
        <v>1101</v>
      </c>
      <c r="J288" s="150" t="s">
        <v>9</v>
      </c>
      <c r="K288" s="154" t="s">
        <v>8</v>
      </c>
      <c r="L288" s="155"/>
      <c r="M288" s="155"/>
      <c r="N288" s="155"/>
      <c r="O288" s="155"/>
      <c r="P288" s="155"/>
    </row>
    <row r="289" spans="2:16" ht="19.5" customHeight="1">
      <c r="B289" s="150">
        <v>11</v>
      </c>
      <c r="C289" s="272">
        <v>9358</v>
      </c>
      <c r="D289" s="150" t="s">
        <v>1721</v>
      </c>
      <c r="E289" s="150">
        <v>9358</v>
      </c>
      <c r="F289" s="158" t="s">
        <v>1722</v>
      </c>
      <c r="G289" s="258" t="s">
        <v>1725</v>
      </c>
      <c r="H289" s="159" t="s">
        <v>1726</v>
      </c>
      <c r="I289" s="157" t="s">
        <v>1727</v>
      </c>
      <c r="J289" s="150" t="s">
        <v>24</v>
      </c>
      <c r="K289" s="154" t="s">
        <v>8</v>
      </c>
      <c r="L289" s="155"/>
      <c r="M289" s="155"/>
      <c r="N289" s="155"/>
      <c r="O289" s="155"/>
      <c r="P289" s="155"/>
    </row>
    <row r="290" spans="2:16" ht="19.5" customHeight="1">
      <c r="B290" s="150">
        <v>12</v>
      </c>
      <c r="C290" s="272">
        <v>9359</v>
      </c>
      <c r="D290" s="150" t="s">
        <v>1721</v>
      </c>
      <c r="E290" s="150">
        <v>9359</v>
      </c>
      <c r="F290" s="158" t="s">
        <v>1722</v>
      </c>
      <c r="G290" s="258" t="s">
        <v>1728</v>
      </c>
      <c r="H290" s="153" t="s">
        <v>1729</v>
      </c>
      <c r="I290" s="153" t="s">
        <v>1160</v>
      </c>
      <c r="J290" s="150" t="s">
        <v>9</v>
      </c>
      <c r="K290" s="154" t="s">
        <v>8</v>
      </c>
      <c r="L290" s="155"/>
      <c r="M290" s="155"/>
      <c r="N290" s="155"/>
      <c r="O290" s="155"/>
      <c r="P290" s="155"/>
    </row>
    <row r="291" spans="2:16" ht="19.5" customHeight="1">
      <c r="B291" s="150">
        <v>13</v>
      </c>
      <c r="C291" s="272">
        <v>9360</v>
      </c>
      <c r="D291" s="150" t="s">
        <v>1721</v>
      </c>
      <c r="E291" s="150">
        <v>9360</v>
      </c>
      <c r="F291" s="158" t="s">
        <v>1722</v>
      </c>
      <c r="G291" s="258" t="s">
        <v>1730</v>
      </c>
      <c r="H291" s="153" t="s">
        <v>1731</v>
      </c>
      <c r="I291" s="153" t="s">
        <v>1481</v>
      </c>
      <c r="J291" s="150" t="s">
        <v>9</v>
      </c>
      <c r="K291" s="154" t="s">
        <v>8</v>
      </c>
      <c r="L291" s="155"/>
      <c r="M291" s="155"/>
      <c r="N291" s="155"/>
      <c r="O291" s="155"/>
      <c r="P291" s="155"/>
    </row>
    <row r="292" spans="2:16" ht="19.5" customHeight="1">
      <c r="B292" s="150">
        <v>14</v>
      </c>
      <c r="C292" s="272">
        <v>9361</v>
      </c>
      <c r="D292" s="150" t="s">
        <v>1721</v>
      </c>
      <c r="E292" s="150">
        <v>9361</v>
      </c>
      <c r="F292" s="158" t="s">
        <v>1722</v>
      </c>
      <c r="G292" s="259" t="s">
        <v>1732</v>
      </c>
      <c r="H292" s="153" t="s">
        <v>1733</v>
      </c>
      <c r="I292" s="153" t="s">
        <v>1126</v>
      </c>
      <c r="J292" s="150" t="s">
        <v>24</v>
      </c>
      <c r="K292" s="154" t="s">
        <v>1030</v>
      </c>
      <c r="L292" s="155"/>
      <c r="M292" s="155"/>
      <c r="N292" s="155"/>
      <c r="O292" s="155"/>
      <c r="P292" s="155"/>
    </row>
    <row r="293" spans="2:16" ht="19.5" customHeight="1">
      <c r="B293" s="150">
        <v>15</v>
      </c>
      <c r="C293" s="272">
        <v>9362</v>
      </c>
      <c r="D293" s="150" t="s">
        <v>1721</v>
      </c>
      <c r="E293" s="150">
        <v>9362</v>
      </c>
      <c r="F293" s="158" t="s">
        <v>1722</v>
      </c>
      <c r="G293" s="259" t="s">
        <v>1734</v>
      </c>
      <c r="H293" s="153" t="s">
        <v>1735</v>
      </c>
      <c r="I293" s="153" t="s">
        <v>1109</v>
      </c>
      <c r="J293" s="150" t="s">
        <v>9</v>
      </c>
      <c r="K293" s="154" t="s">
        <v>8</v>
      </c>
      <c r="L293" s="155"/>
      <c r="M293" s="155"/>
      <c r="N293" s="155"/>
      <c r="O293" s="155"/>
      <c r="P293" s="155"/>
    </row>
    <row r="294" spans="2:16" ht="19.5" customHeight="1">
      <c r="B294" s="150">
        <v>16</v>
      </c>
      <c r="C294" s="272">
        <v>9363</v>
      </c>
      <c r="D294" s="150" t="s">
        <v>1736</v>
      </c>
      <c r="E294" s="150">
        <v>9363</v>
      </c>
      <c r="F294" s="160" t="s">
        <v>1737</v>
      </c>
      <c r="G294" s="259" t="s">
        <v>1738</v>
      </c>
      <c r="H294" s="153" t="s">
        <v>1739</v>
      </c>
      <c r="I294" s="153" t="s">
        <v>1740</v>
      </c>
      <c r="J294" s="150" t="s">
        <v>9</v>
      </c>
      <c r="K294" s="154" t="s">
        <v>8</v>
      </c>
      <c r="L294" s="155"/>
      <c r="M294" s="155"/>
      <c r="N294" s="155"/>
      <c r="O294" s="155"/>
      <c r="P294" s="155"/>
    </row>
    <row r="295" spans="2:16" ht="19.5" customHeight="1">
      <c r="B295" s="150">
        <v>17</v>
      </c>
      <c r="C295" s="272">
        <v>9364</v>
      </c>
      <c r="D295" s="150" t="s">
        <v>1736</v>
      </c>
      <c r="E295" s="150">
        <v>9364</v>
      </c>
      <c r="F295" s="160" t="s">
        <v>1737</v>
      </c>
      <c r="G295" s="258" t="s">
        <v>1741</v>
      </c>
      <c r="H295" s="153" t="s">
        <v>1742</v>
      </c>
      <c r="I295" s="153" t="s">
        <v>1326</v>
      </c>
      <c r="J295" s="150" t="s">
        <v>9</v>
      </c>
      <c r="K295" s="154" t="s">
        <v>8</v>
      </c>
      <c r="L295" s="155"/>
      <c r="M295" s="155"/>
      <c r="N295" s="155"/>
      <c r="O295" s="155"/>
      <c r="P295" s="155"/>
    </row>
    <row r="296" spans="2:16" ht="19.5" customHeight="1">
      <c r="B296" s="150">
        <v>18</v>
      </c>
      <c r="C296" s="272">
        <v>9365</v>
      </c>
      <c r="D296" s="150" t="s">
        <v>1736</v>
      </c>
      <c r="E296" s="150">
        <v>9365</v>
      </c>
      <c r="F296" s="160" t="s">
        <v>1737</v>
      </c>
      <c r="G296" s="259" t="s">
        <v>1743</v>
      </c>
      <c r="H296" s="153" t="s">
        <v>1744</v>
      </c>
      <c r="I296" s="153" t="s">
        <v>1322</v>
      </c>
      <c r="J296" s="150" t="s">
        <v>24</v>
      </c>
      <c r="K296" s="154" t="s">
        <v>8</v>
      </c>
      <c r="L296" s="155"/>
      <c r="M296" s="155"/>
      <c r="N296" s="155"/>
      <c r="O296" s="155"/>
      <c r="P296" s="155"/>
    </row>
    <row r="297" spans="2:16" ht="19.5" customHeight="1">
      <c r="B297" s="150">
        <v>19</v>
      </c>
      <c r="C297" s="272">
        <v>9366</v>
      </c>
      <c r="D297" s="150" t="s">
        <v>1736</v>
      </c>
      <c r="E297" s="150">
        <v>9366</v>
      </c>
      <c r="F297" s="160" t="s">
        <v>1737</v>
      </c>
      <c r="G297" s="260" t="s">
        <v>1745</v>
      </c>
      <c r="H297" s="153" t="s">
        <v>1746</v>
      </c>
      <c r="I297" s="153" t="s">
        <v>1747</v>
      </c>
      <c r="J297" s="150" t="s">
        <v>9</v>
      </c>
      <c r="K297" s="154" t="s">
        <v>8</v>
      </c>
      <c r="L297" s="155"/>
      <c r="M297" s="155"/>
      <c r="N297" s="155"/>
      <c r="O297" s="155"/>
      <c r="P297" s="155"/>
    </row>
    <row r="298" spans="2:16" ht="19.5" customHeight="1">
      <c r="B298" s="150">
        <v>20</v>
      </c>
      <c r="C298" s="272">
        <v>9367</v>
      </c>
      <c r="D298" s="150" t="s">
        <v>1736</v>
      </c>
      <c r="E298" s="150">
        <v>9367</v>
      </c>
      <c r="F298" s="160" t="s">
        <v>1737</v>
      </c>
      <c r="G298" s="259" t="s">
        <v>1748</v>
      </c>
      <c r="H298" s="153" t="s">
        <v>1749</v>
      </c>
      <c r="I298" s="153" t="s">
        <v>1750</v>
      </c>
      <c r="J298" s="150" t="s">
        <v>24</v>
      </c>
      <c r="K298" s="154" t="s">
        <v>8</v>
      </c>
      <c r="L298" s="155"/>
      <c r="M298" s="155"/>
      <c r="N298" s="155"/>
      <c r="O298" s="155"/>
      <c r="P298" s="155"/>
    </row>
    <row r="299" spans="2:16" ht="19.5" customHeight="1">
      <c r="B299" s="150">
        <v>21</v>
      </c>
      <c r="C299" s="272">
        <v>9368</v>
      </c>
      <c r="D299" s="150" t="s">
        <v>1736</v>
      </c>
      <c r="E299" s="150">
        <v>9368</v>
      </c>
      <c r="F299" s="160" t="s">
        <v>1737</v>
      </c>
      <c r="G299" s="259" t="s">
        <v>1751</v>
      </c>
      <c r="H299" s="153" t="s">
        <v>1752</v>
      </c>
      <c r="I299" s="153" t="s">
        <v>1101</v>
      </c>
      <c r="J299" s="150" t="s">
        <v>24</v>
      </c>
      <c r="K299" s="154" t="s">
        <v>8</v>
      </c>
      <c r="L299" s="155"/>
      <c r="M299" s="155"/>
      <c r="N299" s="155"/>
      <c r="O299" s="155"/>
      <c r="P299" s="155"/>
    </row>
    <row r="300" spans="2:16" ht="19.5" customHeight="1">
      <c r="B300" s="150">
        <v>22</v>
      </c>
      <c r="C300" s="272">
        <v>9369</v>
      </c>
      <c r="D300" s="150" t="s">
        <v>1753</v>
      </c>
      <c r="E300" s="150">
        <v>9369</v>
      </c>
      <c r="F300" s="160" t="s">
        <v>1754</v>
      </c>
      <c r="G300" s="259" t="s">
        <v>1755</v>
      </c>
      <c r="H300" s="153" t="s">
        <v>1756</v>
      </c>
      <c r="I300" s="153" t="s">
        <v>1757</v>
      </c>
      <c r="J300" s="150" t="s">
        <v>24</v>
      </c>
      <c r="K300" s="154" t="s">
        <v>8</v>
      </c>
      <c r="L300" s="155"/>
      <c r="M300" s="155"/>
      <c r="N300" s="155"/>
      <c r="O300" s="155"/>
      <c r="P300" s="155"/>
    </row>
    <row r="301" spans="2:16" ht="19.5" customHeight="1">
      <c r="B301" s="150">
        <v>23</v>
      </c>
      <c r="C301" s="272">
        <v>9370</v>
      </c>
      <c r="D301" s="150" t="s">
        <v>1753</v>
      </c>
      <c r="E301" s="150">
        <v>9370</v>
      </c>
      <c r="F301" s="160" t="s">
        <v>1754</v>
      </c>
      <c r="G301" s="259" t="s">
        <v>1758</v>
      </c>
      <c r="H301" s="153" t="s">
        <v>1759</v>
      </c>
      <c r="I301" s="153" t="s">
        <v>1430</v>
      </c>
      <c r="J301" s="150" t="s">
        <v>9</v>
      </c>
      <c r="K301" s="154" t="s">
        <v>8</v>
      </c>
      <c r="L301" s="155"/>
      <c r="M301" s="155"/>
      <c r="N301" s="155"/>
      <c r="O301" s="155"/>
      <c r="P301" s="155"/>
    </row>
    <row r="302" spans="2:16" ht="19.5" customHeight="1">
      <c r="B302" s="150">
        <v>24</v>
      </c>
      <c r="C302" s="272">
        <v>9371</v>
      </c>
      <c r="D302" s="150" t="s">
        <v>1753</v>
      </c>
      <c r="E302" s="150">
        <v>9371</v>
      </c>
      <c r="F302" s="160" t="s">
        <v>1754</v>
      </c>
      <c r="G302" s="259" t="s">
        <v>1760</v>
      </c>
      <c r="H302" s="161" t="s">
        <v>1761</v>
      </c>
      <c r="I302" s="153" t="s">
        <v>1762</v>
      </c>
      <c r="J302" s="150" t="s">
        <v>9</v>
      </c>
      <c r="K302" s="154" t="s">
        <v>8</v>
      </c>
      <c r="L302" s="155"/>
      <c r="M302" s="155"/>
      <c r="N302" s="155"/>
      <c r="O302" s="155"/>
      <c r="P302" s="155"/>
    </row>
    <row r="303" spans="2:16" ht="19.5" customHeight="1">
      <c r="B303" s="150">
        <v>25</v>
      </c>
      <c r="C303" s="272">
        <v>9372</v>
      </c>
      <c r="D303" s="150" t="s">
        <v>1753</v>
      </c>
      <c r="E303" s="150">
        <v>9372</v>
      </c>
      <c r="F303" s="160" t="s">
        <v>1754</v>
      </c>
      <c r="G303" s="259" t="s">
        <v>1763</v>
      </c>
      <c r="H303" s="153" t="s">
        <v>1764</v>
      </c>
      <c r="I303" s="157" t="s">
        <v>1305</v>
      </c>
      <c r="J303" s="150" t="s">
        <v>24</v>
      </c>
      <c r="K303" s="154" t="s">
        <v>8</v>
      </c>
      <c r="L303" s="155"/>
      <c r="M303" s="155"/>
      <c r="N303" s="155"/>
      <c r="O303" s="155"/>
      <c r="P303" s="155"/>
    </row>
    <row r="304" spans="2:16" ht="19.5" customHeight="1">
      <c r="B304" s="150">
        <v>26</v>
      </c>
      <c r="C304" s="272">
        <v>9373</v>
      </c>
      <c r="D304" s="150" t="s">
        <v>1753</v>
      </c>
      <c r="E304" s="150">
        <v>9373</v>
      </c>
      <c r="F304" s="160" t="s">
        <v>1754</v>
      </c>
      <c r="G304" s="259" t="s">
        <v>1765</v>
      </c>
      <c r="H304" s="153" t="s">
        <v>1766</v>
      </c>
      <c r="I304" s="153" t="s">
        <v>1767</v>
      </c>
      <c r="J304" s="150" t="s">
        <v>9</v>
      </c>
      <c r="K304" s="154" t="s">
        <v>8</v>
      </c>
      <c r="L304" s="155"/>
      <c r="M304" s="155"/>
      <c r="N304" s="155"/>
      <c r="O304" s="155"/>
      <c r="P304" s="155"/>
    </row>
    <row r="305" spans="2:16" ht="19.5" customHeight="1">
      <c r="B305" s="150">
        <v>27</v>
      </c>
      <c r="C305" s="272">
        <v>9374</v>
      </c>
      <c r="D305" s="150" t="s">
        <v>1768</v>
      </c>
      <c r="E305" s="150">
        <v>9374</v>
      </c>
      <c r="F305" s="160" t="s">
        <v>1769</v>
      </c>
      <c r="G305" s="259" t="s">
        <v>1770</v>
      </c>
      <c r="H305" s="153" t="s">
        <v>1771</v>
      </c>
      <c r="I305" s="153" t="s">
        <v>1160</v>
      </c>
      <c r="J305" s="150" t="s">
        <v>24</v>
      </c>
      <c r="K305" s="154" t="s">
        <v>8</v>
      </c>
      <c r="L305" s="155"/>
      <c r="M305" s="155"/>
      <c r="N305" s="155"/>
      <c r="O305" s="155"/>
      <c r="P305" s="155"/>
    </row>
    <row r="306" spans="2:16" ht="19.5" customHeight="1">
      <c r="B306" s="150">
        <v>28</v>
      </c>
      <c r="C306" s="272">
        <v>9375</v>
      </c>
      <c r="D306" s="150" t="s">
        <v>1768</v>
      </c>
      <c r="E306" s="150">
        <v>9375</v>
      </c>
      <c r="F306" s="160" t="s">
        <v>1769</v>
      </c>
      <c r="G306" s="259" t="s">
        <v>1772</v>
      </c>
      <c r="H306" s="153" t="s">
        <v>1773</v>
      </c>
      <c r="I306" s="153" t="s">
        <v>1774</v>
      </c>
      <c r="J306" s="150" t="s">
        <v>24</v>
      </c>
      <c r="K306" s="154" t="s">
        <v>8</v>
      </c>
      <c r="L306" s="155"/>
      <c r="M306" s="155"/>
      <c r="N306" s="155"/>
      <c r="O306" s="155"/>
      <c r="P306" s="155"/>
    </row>
    <row r="307" spans="2:16" ht="19.5" customHeight="1">
      <c r="B307" s="150">
        <v>29</v>
      </c>
      <c r="C307" s="272">
        <v>9376</v>
      </c>
      <c r="D307" s="150" t="s">
        <v>1768</v>
      </c>
      <c r="E307" s="150">
        <v>9376</v>
      </c>
      <c r="F307" s="160" t="s">
        <v>1769</v>
      </c>
      <c r="G307" s="259" t="s">
        <v>1775</v>
      </c>
      <c r="H307" s="153" t="s">
        <v>1308</v>
      </c>
      <c r="I307" s="153" t="s">
        <v>1600</v>
      </c>
      <c r="J307" s="150" t="s">
        <v>24</v>
      </c>
      <c r="K307" s="154" t="s">
        <v>8</v>
      </c>
      <c r="L307" s="155"/>
      <c r="M307" s="155"/>
      <c r="N307" s="155"/>
      <c r="O307" s="155"/>
      <c r="P307" s="155"/>
    </row>
    <row r="308" spans="2:16" ht="19.5" customHeight="1">
      <c r="B308" s="150">
        <v>30</v>
      </c>
      <c r="C308" s="272">
        <v>9377</v>
      </c>
      <c r="D308" s="150" t="s">
        <v>1776</v>
      </c>
      <c r="E308" s="150">
        <v>9377</v>
      </c>
      <c r="F308" s="160" t="s">
        <v>1777</v>
      </c>
      <c r="G308" s="259" t="s">
        <v>1778</v>
      </c>
      <c r="H308" s="153" t="s">
        <v>1779</v>
      </c>
      <c r="I308" s="153" t="s">
        <v>1780</v>
      </c>
      <c r="J308" s="150" t="s">
        <v>24</v>
      </c>
      <c r="K308" s="154" t="s">
        <v>8</v>
      </c>
      <c r="L308" s="155"/>
      <c r="M308" s="155"/>
      <c r="N308" s="155"/>
      <c r="O308" s="155"/>
      <c r="P308" s="155"/>
    </row>
    <row r="309" spans="2:35" ht="19.5" customHeight="1">
      <c r="B309" s="150">
        <v>31</v>
      </c>
      <c r="C309" s="272">
        <v>9379</v>
      </c>
      <c r="D309" s="150" t="s">
        <v>1776</v>
      </c>
      <c r="E309" s="150">
        <v>9379</v>
      </c>
      <c r="F309" s="160" t="s">
        <v>1777</v>
      </c>
      <c r="G309" s="258" t="s">
        <v>1784</v>
      </c>
      <c r="H309" s="153" t="s">
        <v>1785</v>
      </c>
      <c r="I309" s="153" t="s">
        <v>1786</v>
      </c>
      <c r="J309" s="150" t="s">
        <v>24</v>
      </c>
      <c r="K309" s="154" t="s">
        <v>8</v>
      </c>
      <c r="L309" s="155"/>
      <c r="M309" s="155"/>
      <c r="N309" s="155"/>
      <c r="O309" s="155"/>
      <c r="P309" s="155"/>
      <c r="U309" s="150"/>
      <c r="V309" s="150" t="s">
        <v>1776</v>
      </c>
      <c r="W309" s="150">
        <v>9378</v>
      </c>
      <c r="X309" s="160" t="s">
        <v>1777</v>
      </c>
      <c r="Y309" s="156" t="s">
        <v>1781</v>
      </c>
      <c r="Z309" s="153" t="s">
        <v>1782</v>
      </c>
      <c r="AA309" s="153" t="s">
        <v>1783</v>
      </c>
      <c r="AB309" s="150" t="s">
        <v>24</v>
      </c>
      <c r="AC309" s="154" t="s">
        <v>8</v>
      </c>
      <c r="AD309" s="155"/>
      <c r="AE309" s="155"/>
      <c r="AF309" s="155"/>
      <c r="AG309" s="155"/>
      <c r="AH309" s="155"/>
      <c r="AI309" s="118"/>
    </row>
    <row r="310" spans="2:16" ht="19.5" customHeight="1">
      <c r="B310" s="150">
        <v>32</v>
      </c>
      <c r="C310" s="272">
        <v>9380</v>
      </c>
      <c r="D310" s="150" t="s">
        <v>1776</v>
      </c>
      <c r="E310" s="150">
        <v>9380</v>
      </c>
      <c r="F310" s="160" t="s">
        <v>1777</v>
      </c>
      <c r="G310" s="258" t="s">
        <v>1787</v>
      </c>
      <c r="H310" s="153" t="s">
        <v>1788</v>
      </c>
      <c r="I310" s="153" t="s">
        <v>1789</v>
      </c>
      <c r="J310" s="150" t="s">
        <v>24</v>
      </c>
      <c r="K310" s="154" t="s">
        <v>8</v>
      </c>
      <c r="L310" s="155"/>
      <c r="M310" s="155"/>
      <c r="N310" s="155"/>
      <c r="O310" s="155"/>
      <c r="P310" s="155"/>
    </row>
    <row r="311" spans="2:16" ht="19.5" customHeight="1">
      <c r="B311" s="150">
        <v>33</v>
      </c>
      <c r="C311" s="272">
        <v>9381</v>
      </c>
      <c r="D311" s="150" t="s">
        <v>1776</v>
      </c>
      <c r="E311" s="150">
        <v>9381</v>
      </c>
      <c r="F311" s="160" t="s">
        <v>1777</v>
      </c>
      <c r="G311" s="259" t="s">
        <v>1790</v>
      </c>
      <c r="H311" s="153" t="s">
        <v>1111</v>
      </c>
      <c r="I311" s="153" t="s">
        <v>193</v>
      </c>
      <c r="J311" s="150" t="s">
        <v>24</v>
      </c>
      <c r="K311" s="154" t="s">
        <v>8</v>
      </c>
      <c r="L311" s="155"/>
      <c r="M311" s="155"/>
      <c r="N311" s="155"/>
      <c r="O311" s="155"/>
      <c r="P311" s="155"/>
    </row>
    <row r="312" spans="2:16" ht="19.5" customHeight="1">
      <c r="B312" s="150">
        <v>34</v>
      </c>
      <c r="C312" s="272">
        <v>9382</v>
      </c>
      <c r="D312" s="150" t="s">
        <v>1776</v>
      </c>
      <c r="E312" s="150">
        <v>9382</v>
      </c>
      <c r="F312" s="160" t="s">
        <v>1777</v>
      </c>
      <c r="G312" s="259" t="s">
        <v>1791</v>
      </c>
      <c r="H312" s="161" t="s">
        <v>1792</v>
      </c>
      <c r="I312" s="153" t="s">
        <v>1021</v>
      </c>
      <c r="J312" s="150" t="s">
        <v>24</v>
      </c>
      <c r="K312" s="154" t="s">
        <v>8</v>
      </c>
      <c r="L312" s="155"/>
      <c r="M312" s="155"/>
      <c r="N312" s="155"/>
      <c r="O312" s="155"/>
      <c r="P312" s="155"/>
    </row>
    <row r="313" spans="2:16" ht="19.5" customHeight="1">
      <c r="B313" s="150">
        <v>35</v>
      </c>
      <c r="C313" s="272">
        <v>9383</v>
      </c>
      <c r="D313" s="150" t="s">
        <v>1776</v>
      </c>
      <c r="E313" s="150">
        <v>9383</v>
      </c>
      <c r="F313" s="160" t="s">
        <v>1777</v>
      </c>
      <c r="G313" s="259" t="s">
        <v>1793</v>
      </c>
      <c r="H313" s="153" t="s">
        <v>1794</v>
      </c>
      <c r="I313" s="153" t="s">
        <v>193</v>
      </c>
      <c r="J313" s="150" t="s">
        <v>24</v>
      </c>
      <c r="K313" s="154" t="s">
        <v>8</v>
      </c>
      <c r="L313" s="155"/>
      <c r="M313" s="155"/>
      <c r="N313" s="155"/>
      <c r="O313" s="155"/>
      <c r="P313" s="155"/>
    </row>
    <row r="314" spans="4:11" ht="15">
      <c r="D314" s="119"/>
      <c r="K314" s="162"/>
    </row>
    <row r="315" spans="2:11" ht="15">
      <c r="B315" s="136"/>
      <c r="C315" s="270"/>
      <c r="D315" s="136"/>
      <c r="E315" s="137">
        <f>COUNTIF($I$279:$J$313,"L")</f>
        <v>13</v>
      </c>
      <c r="G315" s="252"/>
      <c r="I315" s="144" t="s">
        <v>382</v>
      </c>
      <c r="K315" s="162"/>
    </row>
    <row r="316" spans="2:11" ht="15">
      <c r="B316" s="136"/>
      <c r="C316" s="270"/>
      <c r="D316" s="136"/>
      <c r="E316" s="137">
        <f>COUNTIF($I$279:$J$313,"P")</f>
        <v>22</v>
      </c>
      <c r="G316" s="252"/>
      <c r="I316" s="144" t="s">
        <v>198</v>
      </c>
      <c r="K316" s="162"/>
    </row>
    <row r="317" spans="2:11" ht="15">
      <c r="B317" s="136"/>
      <c r="C317" s="270"/>
      <c r="D317" s="136"/>
      <c r="E317" s="137">
        <f>COUNTIF($I$279:$K$313,"ISLAM")</f>
        <v>33</v>
      </c>
      <c r="G317" s="252"/>
      <c r="I317" s="144" t="s">
        <v>8</v>
      </c>
      <c r="K317" s="162"/>
    </row>
    <row r="318" spans="2:11" ht="15">
      <c r="B318" s="136"/>
      <c r="C318" s="270"/>
      <c r="D318" s="136"/>
      <c r="E318" s="137">
        <f>COUNTIF($I$279:$K$313,"KATHOLIK")</f>
        <v>2</v>
      </c>
      <c r="G318" s="252"/>
      <c r="I318" s="144" t="s">
        <v>235</v>
      </c>
      <c r="K318" s="162"/>
    </row>
    <row r="319" spans="2:11" ht="15">
      <c r="B319" s="136"/>
      <c r="C319" s="270"/>
      <c r="D319" s="136"/>
      <c r="E319" s="137">
        <f>COUNTIF($I$279:$K$313,"KRISTEN")</f>
        <v>0</v>
      </c>
      <c r="G319" s="252"/>
      <c r="I319" s="144" t="s">
        <v>202</v>
      </c>
      <c r="K319" s="162"/>
    </row>
    <row r="320" spans="2:11" ht="15">
      <c r="B320" s="136"/>
      <c r="C320" s="270"/>
      <c r="D320" s="136"/>
      <c r="E320" s="137">
        <f>SUM(E315:E316)</f>
        <v>35</v>
      </c>
      <c r="G320" s="252"/>
      <c r="I320" s="144" t="s">
        <v>1127</v>
      </c>
      <c r="K320" s="162"/>
    </row>
  </sheetData>
  <sheetProtection/>
  <mergeCells count="21">
    <mergeCell ref="B274:P274"/>
    <mergeCell ref="B275:P275"/>
    <mergeCell ref="B276:P276"/>
    <mergeCell ref="B183:P183"/>
    <mergeCell ref="B184:P184"/>
    <mergeCell ref="B185:P185"/>
    <mergeCell ref="B229:P229"/>
    <mergeCell ref="B230:P230"/>
    <mergeCell ref="B231:P231"/>
    <mergeCell ref="B93:P93"/>
    <mergeCell ref="B94:P94"/>
    <mergeCell ref="B95:P95"/>
    <mergeCell ref="B138:P138"/>
    <mergeCell ref="B139:P139"/>
    <mergeCell ref="B140:P140"/>
    <mergeCell ref="B1:P1"/>
    <mergeCell ref="B2:P2"/>
    <mergeCell ref="B3:P3"/>
    <mergeCell ref="B47:P47"/>
    <mergeCell ref="B48:P48"/>
    <mergeCell ref="B49:P49"/>
  </mergeCells>
  <printOptions/>
  <pageMargins left="0.5" right="0.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311"/>
  <sheetViews>
    <sheetView zoomScalePageLayoutView="0" workbookViewId="0" topLeftCell="A289">
      <selection activeCell="Y273" sqref="Y273"/>
    </sheetView>
  </sheetViews>
  <sheetFormatPr defaultColWidth="9.140625" defaultRowHeight="15"/>
  <cols>
    <col min="1" max="1" width="4.140625" style="0" customWidth="1"/>
    <col min="2" max="2" width="5.8515625" style="190" customWidth="1"/>
    <col min="3" max="6" width="0" style="0" hidden="1" customWidth="1"/>
    <col min="7" max="7" width="7.8515625" style="242" customWidth="1"/>
    <col min="8" max="8" width="30.00390625" style="190" customWidth="1"/>
    <col min="9" max="9" width="12.8515625" style="190" hidden="1" customWidth="1"/>
    <col min="10" max="10" width="6.140625" style="190" customWidth="1"/>
    <col min="11" max="11" width="0" style="190" hidden="1" customWidth="1"/>
    <col min="12" max="16" width="0" style="0" hidden="1" customWidth="1"/>
  </cols>
  <sheetData>
    <row r="2" spans="2:20" ht="22.5">
      <c r="B2" s="451" t="s">
        <v>2153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</row>
    <row r="3" spans="2:20" ht="18.75">
      <c r="B3" s="452" t="s">
        <v>2154</v>
      </c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</row>
    <row r="4" spans="2:20" ht="18.75">
      <c r="B4" s="452" t="s">
        <v>1006</v>
      </c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</row>
    <row r="5" ht="6.75" customHeight="1"/>
    <row r="6" spans="2:20" ht="31.5">
      <c r="B6" s="191" t="s">
        <v>2155</v>
      </c>
      <c r="C6" s="191" t="s">
        <v>2155</v>
      </c>
      <c r="D6" s="191" t="s">
        <v>2155</v>
      </c>
      <c r="E6" s="191" t="s">
        <v>2155</v>
      </c>
      <c r="F6" s="191" t="s">
        <v>2155</v>
      </c>
      <c r="G6" s="243" t="s">
        <v>1009</v>
      </c>
      <c r="H6" s="192" t="s">
        <v>1013</v>
      </c>
      <c r="I6" s="192" t="s">
        <v>1809</v>
      </c>
      <c r="J6" s="192" t="s">
        <v>3</v>
      </c>
      <c r="K6" s="192" t="s">
        <v>1016</v>
      </c>
      <c r="L6" s="238" t="s">
        <v>1810</v>
      </c>
      <c r="M6" s="239" t="s">
        <v>1811</v>
      </c>
      <c r="N6" s="239" t="s">
        <v>1812</v>
      </c>
      <c r="O6" s="240" t="s">
        <v>1813</v>
      </c>
      <c r="P6" s="241" t="s">
        <v>1814</v>
      </c>
      <c r="Q6" s="328"/>
      <c r="R6" s="401"/>
      <c r="S6" s="401"/>
      <c r="T6" s="402"/>
    </row>
    <row r="7" spans="2:20" ht="19.5" customHeight="1">
      <c r="B7" s="317">
        <v>1</v>
      </c>
      <c r="C7" s="292">
        <v>51</v>
      </c>
      <c r="D7" s="318">
        <v>64</v>
      </c>
      <c r="E7" s="319" t="s">
        <v>13</v>
      </c>
      <c r="F7" s="329" t="s">
        <v>1815</v>
      </c>
      <c r="G7" s="344">
        <v>9388</v>
      </c>
      <c r="H7" s="337" t="s">
        <v>1816</v>
      </c>
      <c r="I7" s="348" t="s">
        <v>1817</v>
      </c>
      <c r="J7" s="355" t="s">
        <v>9</v>
      </c>
      <c r="K7" s="337" t="s">
        <v>8</v>
      </c>
      <c r="L7" s="320">
        <v>9.2</v>
      </c>
      <c r="M7" s="320">
        <v>10</v>
      </c>
      <c r="N7" s="320">
        <v>8.5</v>
      </c>
      <c r="O7" s="298" t="s">
        <v>1818</v>
      </c>
      <c r="P7" s="314">
        <v>27.7</v>
      </c>
      <c r="Q7" s="325"/>
      <c r="R7" s="299"/>
      <c r="S7" s="299"/>
      <c r="T7" s="403"/>
    </row>
    <row r="8" spans="2:20" ht="19.5" customHeight="1">
      <c r="B8" s="321">
        <v>2</v>
      </c>
      <c r="C8" s="197">
        <v>112</v>
      </c>
      <c r="D8" s="198">
        <v>3</v>
      </c>
      <c r="E8" s="199" t="s">
        <v>13</v>
      </c>
      <c r="F8" s="330" t="s">
        <v>1815</v>
      </c>
      <c r="G8" s="345">
        <v>9389</v>
      </c>
      <c r="H8" s="338" t="s">
        <v>1819</v>
      </c>
      <c r="I8" s="349" t="s">
        <v>1820</v>
      </c>
      <c r="J8" s="356" t="s">
        <v>9</v>
      </c>
      <c r="K8" s="338" t="s">
        <v>8</v>
      </c>
      <c r="L8" s="201">
        <v>8.2</v>
      </c>
      <c r="M8" s="201">
        <v>9.75</v>
      </c>
      <c r="N8" s="201">
        <v>8.75</v>
      </c>
      <c r="O8" s="194" t="s">
        <v>1818</v>
      </c>
      <c r="P8" s="315">
        <v>26.7</v>
      </c>
      <c r="Q8" s="326"/>
      <c r="R8" s="237"/>
      <c r="S8" s="237"/>
      <c r="T8" s="404"/>
    </row>
    <row r="9" spans="2:20" ht="19.5" customHeight="1">
      <c r="B9" s="321">
        <v>3</v>
      </c>
      <c r="C9" s="197">
        <v>209</v>
      </c>
      <c r="D9" s="202">
        <v>205</v>
      </c>
      <c r="E9" s="203" t="s">
        <v>13</v>
      </c>
      <c r="F9" s="331" t="s">
        <v>1815</v>
      </c>
      <c r="G9" s="346">
        <v>9390</v>
      </c>
      <c r="H9" s="339" t="s">
        <v>1821</v>
      </c>
      <c r="I9" s="350" t="s">
        <v>1822</v>
      </c>
      <c r="J9" s="357" t="s">
        <v>9</v>
      </c>
      <c r="K9" s="339" t="s">
        <v>8</v>
      </c>
      <c r="L9" s="206">
        <v>9</v>
      </c>
      <c r="M9" s="206">
        <v>9</v>
      </c>
      <c r="N9" s="206">
        <v>8.5</v>
      </c>
      <c r="O9" s="194" t="s">
        <v>1818</v>
      </c>
      <c r="P9" s="315">
        <v>26.5</v>
      </c>
      <c r="Q9" s="326"/>
      <c r="R9" s="237"/>
      <c r="S9" s="237"/>
      <c r="T9" s="404"/>
    </row>
    <row r="10" spans="2:20" ht="19.5" customHeight="1">
      <c r="B10" s="321">
        <v>4</v>
      </c>
      <c r="C10" s="197">
        <v>196</v>
      </c>
      <c r="D10" s="198">
        <v>16</v>
      </c>
      <c r="E10" s="207" t="s">
        <v>13</v>
      </c>
      <c r="F10" s="332" t="s">
        <v>1815</v>
      </c>
      <c r="G10" s="345">
        <v>9391</v>
      </c>
      <c r="H10" s="340" t="s">
        <v>1823</v>
      </c>
      <c r="I10" s="351" t="s">
        <v>1824</v>
      </c>
      <c r="J10" s="358" t="s">
        <v>9</v>
      </c>
      <c r="K10" s="340" t="s">
        <v>8</v>
      </c>
      <c r="L10" s="208">
        <v>8</v>
      </c>
      <c r="M10" s="208">
        <v>9.75</v>
      </c>
      <c r="N10" s="208">
        <v>8.5</v>
      </c>
      <c r="O10" s="194" t="s">
        <v>1818</v>
      </c>
      <c r="P10" s="315">
        <v>26.25</v>
      </c>
      <c r="Q10" s="326"/>
      <c r="R10" s="237"/>
      <c r="S10" s="237"/>
      <c r="T10" s="404"/>
    </row>
    <row r="11" spans="2:20" ht="19.5" customHeight="1">
      <c r="B11" s="321">
        <v>5</v>
      </c>
      <c r="C11" s="197">
        <v>177</v>
      </c>
      <c r="D11" s="209">
        <v>169</v>
      </c>
      <c r="E11" s="210" t="s">
        <v>13</v>
      </c>
      <c r="F11" s="333" t="s">
        <v>1815</v>
      </c>
      <c r="G11" s="346">
        <v>9392</v>
      </c>
      <c r="H11" s="341" t="s">
        <v>1825</v>
      </c>
      <c r="I11" s="352" t="s">
        <v>1826</v>
      </c>
      <c r="J11" s="359" t="s">
        <v>9</v>
      </c>
      <c r="K11" s="341" t="s">
        <v>8</v>
      </c>
      <c r="L11" s="206">
        <v>8</v>
      </c>
      <c r="M11" s="206">
        <v>9.25</v>
      </c>
      <c r="N11" s="206">
        <v>8.75</v>
      </c>
      <c r="O11" s="194" t="s">
        <v>1818</v>
      </c>
      <c r="P11" s="315">
        <v>26</v>
      </c>
      <c r="Q11" s="326"/>
      <c r="R11" s="237"/>
      <c r="S11" s="237"/>
      <c r="T11" s="404"/>
    </row>
    <row r="12" spans="2:20" ht="19.5" customHeight="1">
      <c r="B12" s="321">
        <v>6</v>
      </c>
      <c r="C12" s="197">
        <v>203</v>
      </c>
      <c r="D12" s="213">
        <v>102</v>
      </c>
      <c r="E12" s="210" t="s">
        <v>13</v>
      </c>
      <c r="F12" s="333" t="s">
        <v>1815</v>
      </c>
      <c r="G12" s="345">
        <v>9393</v>
      </c>
      <c r="H12" s="341" t="s">
        <v>1827</v>
      </c>
      <c r="I12" s="352" t="s">
        <v>1828</v>
      </c>
      <c r="J12" s="359" t="s">
        <v>24</v>
      </c>
      <c r="K12" s="341" t="s">
        <v>8</v>
      </c>
      <c r="L12" s="195">
        <v>8.6</v>
      </c>
      <c r="M12" s="195">
        <v>8.5</v>
      </c>
      <c r="N12" s="195">
        <v>8.75</v>
      </c>
      <c r="O12" s="194" t="s">
        <v>1818</v>
      </c>
      <c r="P12" s="315">
        <v>25.85</v>
      </c>
      <c r="Q12" s="326"/>
      <c r="R12" s="237"/>
      <c r="S12" s="237"/>
      <c r="T12" s="404"/>
    </row>
    <row r="13" spans="2:20" ht="19.5" customHeight="1">
      <c r="B13" s="321">
        <v>7</v>
      </c>
      <c r="C13" s="197">
        <v>100</v>
      </c>
      <c r="D13" s="214">
        <v>168</v>
      </c>
      <c r="E13" s="203" t="s">
        <v>13</v>
      </c>
      <c r="F13" s="331" t="s">
        <v>1815</v>
      </c>
      <c r="G13" s="346">
        <v>9394</v>
      </c>
      <c r="H13" s="339" t="s">
        <v>1829</v>
      </c>
      <c r="I13" s="350" t="s">
        <v>1830</v>
      </c>
      <c r="J13" s="357" t="s">
        <v>9</v>
      </c>
      <c r="K13" s="339" t="s">
        <v>8</v>
      </c>
      <c r="L13" s="201">
        <v>7.8</v>
      </c>
      <c r="M13" s="201">
        <v>8</v>
      </c>
      <c r="N13" s="201">
        <v>8.5</v>
      </c>
      <c r="O13" s="195">
        <v>1.5</v>
      </c>
      <c r="P13" s="315">
        <v>25.8</v>
      </c>
      <c r="Q13" s="326"/>
      <c r="R13" s="237"/>
      <c r="S13" s="237"/>
      <c r="T13" s="404"/>
    </row>
    <row r="14" spans="2:20" ht="19.5" customHeight="1">
      <c r="B14" s="321">
        <v>8</v>
      </c>
      <c r="C14" s="197">
        <v>172</v>
      </c>
      <c r="D14" s="198">
        <v>308</v>
      </c>
      <c r="E14" s="199" t="s">
        <v>110</v>
      </c>
      <c r="F14" s="330" t="s">
        <v>1815</v>
      </c>
      <c r="G14" s="345">
        <v>9395</v>
      </c>
      <c r="H14" s="338" t="s">
        <v>1831</v>
      </c>
      <c r="I14" s="349" t="s">
        <v>1832</v>
      </c>
      <c r="J14" s="356" t="s">
        <v>24</v>
      </c>
      <c r="K14" s="338" t="s">
        <v>8</v>
      </c>
      <c r="L14" s="206">
        <v>9</v>
      </c>
      <c r="M14" s="206">
        <v>8.75</v>
      </c>
      <c r="N14" s="206">
        <v>8</v>
      </c>
      <c r="O14" s="194" t="s">
        <v>1818</v>
      </c>
      <c r="P14" s="315">
        <v>25.75</v>
      </c>
      <c r="Q14" s="326"/>
      <c r="R14" s="237"/>
      <c r="S14" s="237"/>
      <c r="T14" s="404"/>
    </row>
    <row r="15" spans="2:20" ht="19.5" customHeight="1">
      <c r="B15" s="321">
        <v>9</v>
      </c>
      <c r="C15" s="197">
        <v>131</v>
      </c>
      <c r="D15" s="202">
        <v>78</v>
      </c>
      <c r="E15" s="203" t="s">
        <v>13</v>
      </c>
      <c r="F15" s="331" t="s">
        <v>1815</v>
      </c>
      <c r="G15" s="346">
        <v>9396</v>
      </c>
      <c r="H15" s="339" t="s">
        <v>1833</v>
      </c>
      <c r="I15" s="350" t="s">
        <v>1834</v>
      </c>
      <c r="J15" s="357" t="s">
        <v>9</v>
      </c>
      <c r="K15" s="339" t="s">
        <v>8</v>
      </c>
      <c r="L15" s="206">
        <v>8.6</v>
      </c>
      <c r="M15" s="206">
        <v>9.25</v>
      </c>
      <c r="N15" s="206">
        <v>7.75</v>
      </c>
      <c r="O15" s="194" t="s">
        <v>1818</v>
      </c>
      <c r="P15" s="315">
        <v>25.6</v>
      </c>
      <c r="Q15" s="326"/>
      <c r="R15" s="237"/>
      <c r="S15" s="237"/>
      <c r="T15" s="404"/>
    </row>
    <row r="16" spans="2:20" ht="19.5" customHeight="1">
      <c r="B16" s="321">
        <v>10</v>
      </c>
      <c r="C16" s="197">
        <v>57</v>
      </c>
      <c r="D16" s="202">
        <v>213</v>
      </c>
      <c r="E16" s="203" t="s">
        <v>13</v>
      </c>
      <c r="F16" s="331" t="s">
        <v>1815</v>
      </c>
      <c r="G16" s="345">
        <v>9397</v>
      </c>
      <c r="H16" s="339" t="s">
        <v>1835</v>
      </c>
      <c r="I16" s="350" t="s">
        <v>1241</v>
      </c>
      <c r="J16" s="357" t="s">
        <v>9</v>
      </c>
      <c r="K16" s="339" t="s">
        <v>8</v>
      </c>
      <c r="L16" s="201">
        <v>8.4</v>
      </c>
      <c r="M16" s="201">
        <v>9</v>
      </c>
      <c r="N16" s="201">
        <v>8</v>
      </c>
      <c r="O16" s="194" t="s">
        <v>1818</v>
      </c>
      <c r="P16" s="315">
        <v>25.4</v>
      </c>
      <c r="Q16" s="326"/>
      <c r="R16" s="237"/>
      <c r="S16" s="237"/>
      <c r="T16" s="404"/>
    </row>
    <row r="17" spans="2:20" ht="19.5" customHeight="1">
      <c r="B17" s="321">
        <v>11</v>
      </c>
      <c r="C17" s="197">
        <v>152</v>
      </c>
      <c r="D17" s="202">
        <v>194</v>
      </c>
      <c r="E17" s="203" t="s">
        <v>13</v>
      </c>
      <c r="F17" s="331" t="s">
        <v>1815</v>
      </c>
      <c r="G17" s="346">
        <v>9398</v>
      </c>
      <c r="H17" s="339" t="s">
        <v>1836</v>
      </c>
      <c r="I17" s="350" t="s">
        <v>1837</v>
      </c>
      <c r="J17" s="357" t="s">
        <v>9</v>
      </c>
      <c r="K17" s="339" t="s">
        <v>8</v>
      </c>
      <c r="L17" s="215">
        <v>7.8</v>
      </c>
      <c r="M17" s="215">
        <v>9.5</v>
      </c>
      <c r="N17" s="215">
        <v>8</v>
      </c>
      <c r="O17" s="194" t="s">
        <v>1818</v>
      </c>
      <c r="P17" s="315">
        <v>25.3</v>
      </c>
      <c r="Q17" s="326"/>
      <c r="R17" s="237"/>
      <c r="S17" s="237"/>
      <c r="T17" s="404"/>
    </row>
    <row r="18" spans="2:20" ht="19.5" customHeight="1">
      <c r="B18" s="321">
        <v>12</v>
      </c>
      <c r="C18" s="197">
        <v>93</v>
      </c>
      <c r="D18" s="202">
        <v>132</v>
      </c>
      <c r="E18" s="203" t="s">
        <v>13</v>
      </c>
      <c r="F18" s="331" t="s">
        <v>1815</v>
      </c>
      <c r="G18" s="345">
        <v>9399</v>
      </c>
      <c r="H18" s="339" t="s">
        <v>1838</v>
      </c>
      <c r="I18" s="350" t="s">
        <v>1839</v>
      </c>
      <c r="J18" s="357" t="s">
        <v>24</v>
      </c>
      <c r="K18" s="339" t="s">
        <v>8</v>
      </c>
      <c r="L18" s="201">
        <v>8.2</v>
      </c>
      <c r="M18" s="201">
        <v>9.75</v>
      </c>
      <c r="N18" s="201">
        <v>7.25</v>
      </c>
      <c r="O18" s="195"/>
      <c r="P18" s="315">
        <v>25.2</v>
      </c>
      <c r="Q18" s="326"/>
      <c r="R18" s="237"/>
      <c r="S18" s="237"/>
      <c r="T18" s="404"/>
    </row>
    <row r="19" spans="2:20" ht="19.5" customHeight="1">
      <c r="B19" s="321">
        <v>13</v>
      </c>
      <c r="C19" s="197">
        <v>33</v>
      </c>
      <c r="D19" s="202">
        <v>173</v>
      </c>
      <c r="E19" s="203" t="s">
        <v>13</v>
      </c>
      <c r="F19" s="331" t="s">
        <v>1815</v>
      </c>
      <c r="G19" s="346">
        <v>9400</v>
      </c>
      <c r="H19" s="339" t="s">
        <v>1840</v>
      </c>
      <c r="I19" s="350" t="s">
        <v>1841</v>
      </c>
      <c r="J19" s="357" t="s">
        <v>9</v>
      </c>
      <c r="K19" s="339" t="s">
        <v>8</v>
      </c>
      <c r="L19" s="193">
        <v>7.6</v>
      </c>
      <c r="M19" s="193">
        <v>8.75</v>
      </c>
      <c r="N19" s="193">
        <v>8.75</v>
      </c>
      <c r="O19" s="194" t="s">
        <v>1818</v>
      </c>
      <c r="P19" s="315">
        <v>25.1</v>
      </c>
      <c r="Q19" s="326"/>
      <c r="R19" s="237"/>
      <c r="S19" s="237"/>
      <c r="T19" s="404"/>
    </row>
    <row r="20" spans="2:20" ht="19.5" customHeight="1">
      <c r="B20" s="321">
        <v>14</v>
      </c>
      <c r="C20" s="197">
        <v>70</v>
      </c>
      <c r="D20" s="216">
        <v>43</v>
      </c>
      <c r="E20" s="199" t="s">
        <v>13</v>
      </c>
      <c r="F20" s="330" t="s">
        <v>1815</v>
      </c>
      <c r="G20" s="345">
        <v>9401</v>
      </c>
      <c r="H20" s="338" t="s">
        <v>1842</v>
      </c>
      <c r="I20" s="349" t="s">
        <v>1843</v>
      </c>
      <c r="J20" s="356" t="s">
        <v>24</v>
      </c>
      <c r="K20" s="338" t="s">
        <v>8</v>
      </c>
      <c r="L20" s="206">
        <v>8.2</v>
      </c>
      <c r="M20" s="206">
        <v>9.5</v>
      </c>
      <c r="N20" s="206">
        <v>7.25</v>
      </c>
      <c r="O20" s="194" t="s">
        <v>1818</v>
      </c>
      <c r="P20" s="315">
        <v>24.95</v>
      </c>
      <c r="Q20" s="326"/>
      <c r="R20" s="237"/>
      <c r="S20" s="237"/>
      <c r="T20" s="404"/>
    </row>
    <row r="21" spans="2:20" ht="19.5" customHeight="1">
      <c r="B21" s="321">
        <v>15</v>
      </c>
      <c r="C21" s="197">
        <v>105</v>
      </c>
      <c r="D21" s="202">
        <v>190</v>
      </c>
      <c r="E21" s="203" t="s">
        <v>13</v>
      </c>
      <c r="F21" s="334" t="s">
        <v>1815</v>
      </c>
      <c r="G21" s="346">
        <v>9402</v>
      </c>
      <c r="H21" s="339" t="s">
        <v>1844</v>
      </c>
      <c r="I21" s="350" t="s">
        <v>1845</v>
      </c>
      <c r="J21" s="357" t="s">
        <v>9</v>
      </c>
      <c r="K21" s="339" t="s">
        <v>8</v>
      </c>
      <c r="L21" s="206">
        <v>7.6</v>
      </c>
      <c r="M21" s="206">
        <v>9</v>
      </c>
      <c r="N21" s="206">
        <v>8.25</v>
      </c>
      <c r="O21" s="194" t="s">
        <v>1818</v>
      </c>
      <c r="P21" s="315">
        <v>24.85</v>
      </c>
      <c r="Q21" s="326"/>
      <c r="R21" s="237"/>
      <c r="S21" s="237"/>
      <c r="T21" s="404"/>
    </row>
    <row r="22" spans="2:20" ht="19.5" customHeight="1">
      <c r="B22" s="321">
        <v>16</v>
      </c>
      <c r="C22" s="197">
        <v>63</v>
      </c>
      <c r="D22" s="209">
        <v>96</v>
      </c>
      <c r="E22" s="210" t="s">
        <v>13</v>
      </c>
      <c r="F22" s="333" t="s">
        <v>1815</v>
      </c>
      <c r="G22" s="345">
        <v>9403</v>
      </c>
      <c r="H22" s="341" t="s">
        <v>1846</v>
      </c>
      <c r="I22" s="352" t="s">
        <v>1834</v>
      </c>
      <c r="J22" s="359" t="s">
        <v>24</v>
      </c>
      <c r="K22" s="341" t="s">
        <v>8</v>
      </c>
      <c r="L22" s="201">
        <v>7.4</v>
      </c>
      <c r="M22" s="201">
        <v>9.25</v>
      </c>
      <c r="N22" s="201">
        <v>8</v>
      </c>
      <c r="O22" s="194" t="s">
        <v>1818</v>
      </c>
      <c r="P22" s="315">
        <v>24.65</v>
      </c>
      <c r="Q22" s="326"/>
      <c r="R22" s="237"/>
      <c r="S22" s="237"/>
      <c r="T22" s="404"/>
    </row>
    <row r="23" spans="2:20" ht="19.5" customHeight="1">
      <c r="B23" s="321">
        <v>17</v>
      </c>
      <c r="C23" s="197">
        <v>17</v>
      </c>
      <c r="D23" s="216">
        <v>24</v>
      </c>
      <c r="E23" s="199" t="s">
        <v>13</v>
      </c>
      <c r="F23" s="330" t="s">
        <v>1815</v>
      </c>
      <c r="G23" s="346">
        <v>9404</v>
      </c>
      <c r="H23" s="338" t="s">
        <v>1847</v>
      </c>
      <c r="I23" s="349" t="s">
        <v>1848</v>
      </c>
      <c r="J23" s="356" t="s">
        <v>24</v>
      </c>
      <c r="K23" s="338" t="s">
        <v>8</v>
      </c>
      <c r="L23" s="206">
        <v>7.8</v>
      </c>
      <c r="M23" s="206">
        <v>9.25</v>
      </c>
      <c r="N23" s="206">
        <v>7.5</v>
      </c>
      <c r="O23" s="194" t="s">
        <v>1818</v>
      </c>
      <c r="P23" s="315">
        <v>24.55</v>
      </c>
      <c r="Q23" s="326"/>
      <c r="R23" s="237"/>
      <c r="S23" s="237"/>
      <c r="T23" s="404"/>
    </row>
    <row r="24" spans="2:20" ht="19.5" customHeight="1">
      <c r="B24" s="321">
        <v>18</v>
      </c>
      <c r="C24" s="197">
        <v>42</v>
      </c>
      <c r="D24" s="202">
        <v>112</v>
      </c>
      <c r="E24" s="203" t="s">
        <v>13</v>
      </c>
      <c r="F24" s="331" t="s">
        <v>1815</v>
      </c>
      <c r="G24" s="345">
        <v>9405</v>
      </c>
      <c r="H24" s="339" t="s">
        <v>1849</v>
      </c>
      <c r="I24" s="350" t="s">
        <v>193</v>
      </c>
      <c r="J24" s="357" t="s">
        <v>9</v>
      </c>
      <c r="K24" s="339" t="s">
        <v>8</v>
      </c>
      <c r="L24" s="201">
        <v>8.4</v>
      </c>
      <c r="M24" s="201">
        <v>7.75</v>
      </c>
      <c r="N24" s="201">
        <v>8.25</v>
      </c>
      <c r="O24" s="194" t="s">
        <v>1818</v>
      </c>
      <c r="P24" s="315">
        <v>24.4</v>
      </c>
      <c r="Q24" s="326"/>
      <c r="R24" s="237"/>
      <c r="S24" s="237"/>
      <c r="T24" s="404"/>
    </row>
    <row r="25" spans="2:20" ht="19.5" customHeight="1">
      <c r="B25" s="321">
        <v>19</v>
      </c>
      <c r="C25" s="197">
        <v>165</v>
      </c>
      <c r="D25" s="216">
        <v>20</v>
      </c>
      <c r="E25" s="199" t="s">
        <v>13</v>
      </c>
      <c r="F25" s="330" t="s">
        <v>1815</v>
      </c>
      <c r="G25" s="346">
        <v>9406</v>
      </c>
      <c r="H25" s="338" t="s">
        <v>1850</v>
      </c>
      <c r="I25" s="349" t="s">
        <v>1481</v>
      </c>
      <c r="J25" s="356" t="s">
        <v>24</v>
      </c>
      <c r="K25" s="338" t="s">
        <v>8</v>
      </c>
      <c r="L25" s="206">
        <v>7.6</v>
      </c>
      <c r="M25" s="206">
        <v>9</v>
      </c>
      <c r="N25" s="206">
        <v>7.75</v>
      </c>
      <c r="O25" s="194" t="s">
        <v>1818</v>
      </c>
      <c r="P25" s="315">
        <v>24.35</v>
      </c>
      <c r="Q25" s="326"/>
      <c r="R25" s="237"/>
      <c r="S25" s="237"/>
      <c r="T25" s="404"/>
    </row>
    <row r="26" spans="2:20" ht="19.5" customHeight="1">
      <c r="B26" s="321">
        <v>20</v>
      </c>
      <c r="C26" s="197">
        <v>81</v>
      </c>
      <c r="D26" s="216">
        <v>279</v>
      </c>
      <c r="E26" s="217" t="s">
        <v>13</v>
      </c>
      <c r="F26" s="335" t="s">
        <v>1815</v>
      </c>
      <c r="G26" s="345">
        <v>9407</v>
      </c>
      <c r="H26" s="342" t="s">
        <v>1851</v>
      </c>
      <c r="I26" s="349" t="s">
        <v>1841</v>
      </c>
      <c r="J26" s="356" t="s">
        <v>24</v>
      </c>
      <c r="K26" s="338" t="s">
        <v>8</v>
      </c>
      <c r="L26" s="206">
        <v>8</v>
      </c>
      <c r="M26" s="206">
        <v>7.75</v>
      </c>
      <c r="N26" s="206">
        <v>8.5</v>
      </c>
      <c r="O26" s="194" t="s">
        <v>1818</v>
      </c>
      <c r="P26" s="315">
        <v>24.25</v>
      </c>
      <c r="Q26" s="326"/>
      <c r="R26" s="237"/>
      <c r="S26" s="237"/>
      <c r="T26" s="404"/>
    </row>
    <row r="27" spans="2:20" ht="19.5" customHeight="1">
      <c r="B27" s="321">
        <v>21</v>
      </c>
      <c r="C27" s="197">
        <v>125</v>
      </c>
      <c r="D27" s="216">
        <v>32</v>
      </c>
      <c r="E27" s="199" t="s">
        <v>13</v>
      </c>
      <c r="F27" s="330" t="s">
        <v>1815</v>
      </c>
      <c r="G27" s="346">
        <v>9408</v>
      </c>
      <c r="H27" s="338" t="s">
        <v>1852</v>
      </c>
      <c r="I27" s="349" t="s">
        <v>1060</v>
      </c>
      <c r="J27" s="356" t="s">
        <v>24</v>
      </c>
      <c r="K27" s="338" t="s">
        <v>8</v>
      </c>
      <c r="L27" s="215">
        <v>7.4</v>
      </c>
      <c r="M27" s="215">
        <v>9</v>
      </c>
      <c r="N27" s="215">
        <v>7.75</v>
      </c>
      <c r="O27" s="194" t="s">
        <v>1818</v>
      </c>
      <c r="P27" s="315">
        <v>24.15</v>
      </c>
      <c r="Q27" s="326"/>
      <c r="R27" s="237"/>
      <c r="S27" s="237"/>
      <c r="T27" s="404"/>
    </row>
    <row r="28" spans="2:20" ht="19.5" customHeight="1">
      <c r="B28" s="321">
        <v>22</v>
      </c>
      <c r="C28" s="197">
        <v>49</v>
      </c>
      <c r="D28" s="216">
        <v>29</v>
      </c>
      <c r="E28" s="199" t="s">
        <v>13</v>
      </c>
      <c r="F28" s="330" t="s">
        <v>1815</v>
      </c>
      <c r="G28" s="345">
        <v>9409</v>
      </c>
      <c r="H28" s="338" t="s">
        <v>1853</v>
      </c>
      <c r="I28" s="349" t="s">
        <v>1126</v>
      </c>
      <c r="J28" s="356" t="s">
        <v>24</v>
      </c>
      <c r="K28" s="338" t="s">
        <v>8</v>
      </c>
      <c r="L28" s="193">
        <v>7.6</v>
      </c>
      <c r="M28" s="193">
        <v>9</v>
      </c>
      <c r="N28" s="193">
        <v>7.5</v>
      </c>
      <c r="O28" s="194" t="s">
        <v>1818</v>
      </c>
      <c r="P28" s="315">
        <v>24.1</v>
      </c>
      <c r="Q28" s="326"/>
      <c r="R28" s="237"/>
      <c r="S28" s="237"/>
      <c r="T28" s="404"/>
    </row>
    <row r="29" spans="2:20" ht="19.5" customHeight="1">
      <c r="B29" s="321">
        <v>23</v>
      </c>
      <c r="C29" s="197">
        <v>119</v>
      </c>
      <c r="D29" s="202">
        <v>189</v>
      </c>
      <c r="E29" s="203" t="s">
        <v>13</v>
      </c>
      <c r="F29" s="331" t="s">
        <v>1815</v>
      </c>
      <c r="G29" s="346">
        <v>9410</v>
      </c>
      <c r="H29" s="339" t="s">
        <v>1854</v>
      </c>
      <c r="I29" s="350" t="s">
        <v>1855</v>
      </c>
      <c r="J29" s="357" t="s">
        <v>9</v>
      </c>
      <c r="K29" s="339" t="s">
        <v>8</v>
      </c>
      <c r="L29" s="206">
        <v>6.8</v>
      </c>
      <c r="M29" s="206">
        <v>9.25</v>
      </c>
      <c r="N29" s="206">
        <v>8</v>
      </c>
      <c r="O29" s="194" t="s">
        <v>1818</v>
      </c>
      <c r="P29" s="315">
        <v>24.05</v>
      </c>
      <c r="Q29" s="326"/>
      <c r="R29" s="237"/>
      <c r="S29" s="237"/>
      <c r="T29" s="404"/>
    </row>
    <row r="30" spans="2:20" ht="19.5" customHeight="1">
      <c r="B30" s="321">
        <v>24</v>
      </c>
      <c r="C30" s="197">
        <v>145</v>
      </c>
      <c r="D30" s="216">
        <v>46</v>
      </c>
      <c r="E30" s="199" t="s">
        <v>13</v>
      </c>
      <c r="F30" s="330" t="s">
        <v>1815</v>
      </c>
      <c r="G30" s="345">
        <v>9411</v>
      </c>
      <c r="H30" s="338" t="s">
        <v>1856</v>
      </c>
      <c r="I30" s="349" t="s">
        <v>1600</v>
      </c>
      <c r="J30" s="356" t="s">
        <v>24</v>
      </c>
      <c r="K30" s="338" t="s">
        <v>8</v>
      </c>
      <c r="L30" s="215">
        <v>8</v>
      </c>
      <c r="M30" s="215">
        <v>8.75</v>
      </c>
      <c r="N30" s="215">
        <v>7.25</v>
      </c>
      <c r="O30" s="194" t="s">
        <v>1818</v>
      </c>
      <c r="P30" s="315">
        <v>24</v>
      </c>
      <c r="Q30" s="326"/>
      <c r="R30" s="237"/>
      <c r="S30" s="237"/>
      <c r="T30" s="404"/>
    </row>
    <row r="31" spans="2:20" ht="19.5" customHeight="1">
      <c r="B31" s="321">
        <v>25</v>
      </c>
      <c r="C31" s="197">
        <v>158</v>
      </c>
      <c r="D31" s="209">
        <v>184</v>
      </c>
      <c r="E31" s="210" t="s">
        <v>13</v>
      </c>
      <c r="F31" s="333" t="s">
        <v>1815</v>
      </c>
      <c r="G31" s="346">
        <v>9412</v>
      </c>
      <c r="H31" s="341" t="s">
        <v>1857</v>
      </c>
      <c r="I31" s="352" t="s">
        <v>1858</v>
      </c>
      <c r="J31" s="359" t="s">
        <v>9</v>
      </c>
      <c r="K31" s="341" t="s">
        <v>8</v>
      </c>
      <c r="L31" s="201">
        <v>8</v>
      </c>
      <c r="M31" s="201">
        <v>8.75</v>
      </c>
      <c r="N31" s="201">
        <v>7.25</v>
      </c>
      <c r="O31" s="195"/>
      <c r="P31" s="315">
        <v>24</v>
      </c>
      <c r="Q31" s="326"/>
      <c r="R31" s="237"/>
      <c r="S31" s="237"/>
      <c r="T31" s="404"/>
    </row>
    <row r="32" spans="2:20" ht="19.5" customHeight="1">
      <c r="B32" s="321">
        <v>26</v>
      </c>
      <c r="C32" s="197">
        <v>138</v>
      </c>
      <c r="D32" s="202">
        <v>88</v>
      </c>
      <c r="E32" s="203" t="s">
        <v>13</v>
      </c>
      <c r="F32" s="331" t="s">
        <v>1815</v>
      </c>
      <c r="G32" s="345">
        <v>9413</v>
      </c>
      <c r="H32" s="339" t="s">
        <v>1859</v>
      </c>
      <c r="I32" s="350" t="s">
        <v>1860</v>
      </c>
      <c r="J32" s="357" t="s">
        <v>9</v>
      </c>
      <c r="K32" s="339" t="s">
        <v>8</v>
      </c>
      <c r="L32" s="201">
        <v>8</v>
      </c>
      <c r="M32" s="201">
        <v>7.75</v>
      </c>
      <c r="N32" s="201">
        <v>8.25</v>
      </c>
      <c r="O32" s="195"/>
      <c r="P32" s="315">
        <v>24</v>
      </c>
      <c r="Q32" s="326"/>
      <c r="R32" s="237"/>
      <c r="S32" s="237"/>
      <c r="T32" s="404"/>
    </row>
    <row r="33" spans="2:20" ht="19.5" customHeight="1">
      <c r="B33" s="321">
        <v>27</v>
      </c>
      <c r="C33" s="197">
        <v>26</v>
      </c>
      <c r="D33" s="202">
        <v>145</v>
      </c>
      <c r="E33" s="203" t="s">
        <v>13</v>
      </c>
      <c r="F33" s="331" t="s">
        <v>1815</v>
      </c>
      <c r="G33" s="346">
        <v>9414</v>
      </c>
      <c r="H33" s="339" t="s">
        <v>1861</v>
      </c>
      <c r="I33" s="353" t="s">
        <v>1021</v>
      </c>
      <c r="J33" s="357" t="s">
        <v>24</v>
      </c>
      <c r="K33" s="339" t="s">
        <v>8</v>
      </c>
      <c r="L33" s="206">
        <v>7.6</v>
      </c>
      <c r="M33" s="206">
        <v>9</v>
      </c>
      <c r="N33" s="206">
        <v>7.25</v>
      </c>
      <c r="O33" s="194" t="s">
        <v>1818</v>
      </c>
      <c r="P33" s="315">
        <v>23.85</v>
      </c>
      <c r="Q33" s="326"/>
      <c r="R33" s="237"/>
      <c r="S33" s="237"/>
      <c r="T33" s="404"/>
    </row>
    <row r="34" spans="2:20" ht="19.5" customHeight="1">
      <c r="B34" s="321">
        <v>28</v>
      </c>
      <c r="C34" s="197">
        <v>189</v>
      </c>
      <c r="D34" s="202">
        <v>94</v>
      </c>
      <c r="E34" s="203" t="s">
        <v>13</v>
      </c>
      <c r="F34" s="331" t="s">
        <v>1815</v>
      </c>
      <c r="G34" s="345">
        <v>9415</v>
      </c>
      <c r="H34" s="339" t="s">
        <v>1862</v>
      </c>
      <c r="I34" s="350" t="s">
        <v>1863</v>
      </c>
      <c r="J34" s="357" t="s">
        <v>9</v>
      </c>
      <c r="K34" s="339" t="s">
        <v>8</v>
      </c>
      <c r="L34" s="193">
        <v>8</v>
      </c>
      <c r="M34" s="193">
        <v>8.75</v>
      </c>
      <c r="N34" s="193">
        <v>7</v>
      </c>
      <c r="O34" s="194" t="s">
        <v>1818</v>
      </c>
      <c r="P34" s="315">
        <v>23.75</v>
      </c>
      <c r="Q34" s="326"/>
      <c r="R34" s="237"/>
      <c r="S34" s="237"/>
      <c r="T34" s="404"/>
    </row>
    <row r="35" spans="2:20" ht="19.5" customHeight="1">
      <c r="B35" s="321">
        <v>29</v>
      </c>
      <c r="C35" s="197">
        <v>183</v>
      </c>
      <c r="D35" s="202">
        <v>144</v>
      </c>
      <c r="E35" s="203" t="s">
        <v>13</v>
      </c>
      <c r="F35" s="331" t="s">
        <v>1815</v>
      </c>
      <c r="G35" s="346">
        <v>9416</v>
      </c>
      <c r="H35" s="339" t="s">
        <v>1864</v>
      </c>
      <c r="I35" s="350" t="s">
        <v>1865</v>
      </c>
      <c r="J35" s="357" t="s">
        <v>9</v>
      </c>
      <c r="K35" s="339" t="s">
        <v>8</v>
      </c>
      <c r="L35" s="206">
        <v>7.4</v>
      </c>
      <c r="M35" s="206">
        <v>9.25</v>
      </c>
      <c r="N35" s="206">
        <v>7</v>
      </c>
      <c r="O35" s="194" t="s">
        <v>1818</v>
      </c>
      <c r="P35" s="315">
        <v>23.65</v>
      </c>
      <c r="Q35" s="326"/>
      <c r="R35" s="237"/>
      <c r="S35" s="237"/>
      <c r="T35" s="404"/>
    </row>
    <row r="36" spans="2:20" ht="19.5" customHeight="1">
      <c r="B36" s="321">
        <v>30</v>
      </c>
      <c r="C36" s="197">
        <v>171</v>
      </c>
      <c r="D36" s="218">
        <v>299</v>
      </c>
      <c r="E36" s="207" t="s">
        <v>13</v>
      </c>
      <c r="F36" s="332" t="s">
        <v>1815</v>
      </c>
      <c r="G36" s="345">
        <v>9417</v>
      </c>
      <c r="H36" s="340" t="s">
        <v>1866</v>
      </c>
      <c r="I36" s="351" t="s">
        <v>1867</v>
      </c>
      <c r="J36" s="358" t="s">
        <v>24</v>
      </c>
      <c r="K36" s="340" t="s">
        <v>8</v>
      </c>
      <c r="L36" s="201">
        <v>8</v>
      </c>
      <c r="M36" s="201">
        <v>7.75</v>
      </c>
      <c r="N36" s="201">
        <v>7.75</v>
      </c>
      <c r="O36" s="194" t="s">
        <v>1818</v>
      </c>
      <c r="P36" s="315">
        <v>23.5</v>
      </c>
      <c r="Q36" s="326"/>
      <c r="R36" s="237"/>
      <c r="S36" s="237"/>
      <c r="T36" s="404"/>
    </row>
    <row r="37" spans="2:20" ht="19.5" customHeight="1">
      <c r="B37" s="321">
        <v>31</v>
      </c>
      <c r="C37" s="197">
        <v>87</v>
      </c>
      <c r="D37" s="218">
        <v>288</v>
      </c>
      <c r="E37" s="207" t="s">
        <v>110</v>
      </c>
      <c r="F37" s="332" t="s">
        <v>1815</v>
      </c>
      <c r="G37" s="346">
        <v>9418</v>
      </c>
      <c r="H37" s="340" t="s">
        <v>1868</v>
      </c>
      <c r="I37" s="351" t="s">
        <v>1869</v>
      </c>
      <c r="J37" s="358" t="s">
        <v>9</v>
      </c>
      <c r="K37" s="340" t="s">
        <v>8</v>
      </c>
      <c r="L37" s="206">
        <v>7.6</v>
      </c>
      <c r="M37" s="206">
        <v>9</v>
      </c>
      <c r="N37" s="206">
        <v>6.75</v>
      </c>
      <c r="O37" s="194" t="s">
        <v>1818</v>
      </c>
      <c r="P37" s="315">
        <v>23.35</v>
      </c>
      <c r="Q37" s="326"/>
      <c r="R37" s="237"/>
      <c r="S37" s="237"/>
      <c r="T37" s="404"/>
    </row>
    <row r="38" spans="2:20" ht="19.5" customHeight="1">
      <c r="B38" s="322">
        <v>32</v>
      </c>
      <c r="C38" s="304">
        <v>2</v>
      </c>
      <c r="D38" s="323">
        <v>141</v>
      </c>
      <c r="E38" s="324" t="s">
        <v>13</v>
      </c>
      <c r="F38" s="336" t="s">
        <v>1815</v>
      </c>
      <c r="G38" s="347">
        <v>9419</v>
      </c>
      <c r="H38" s="343" t="s">
        <v>1870</v>
      </c>
      <c r="I38" s="354" t="s">
        <v>1093</v>
      </c>
      <c r="J38" s="360" t="s">
        <v>24</v>
      </c>
      <c r="K38" s="343" t="s">
        <v>8</v>
      </c>
      <c r="L38" s="309">
        <v>7.8</v>
      </c>
      <c r="M38" s="309">
        <v>8</v>
      </c>
      <c r="N38" s="309">
        <v>7.5</v>
      </c>
      <c r="O38" s="310" t="s">
        <v>1818</v>
      </c>
      <c r="P38" s="316">
        <v>23.3</v>
      </c>
      <c r="Q38" s="327"/>
      <c r="R38" s="312"/>
      <c r="S38" s="312"/>
      <c r="T38" s="405"/>
    </row>
    <row r="40" spans="2:7" ht="15.75">
      <c r="B40" s="219" t="s">
        <v>1871</v>
      </c>
      <c r="C40" s="219"/>
      <c r="D40" s="219"/>
      <c r="E40" s="219"/>
      <c r="F40" s="219"/>
      <c r="G40" s="220">
        <f>COUNTIF(KA,"L")</f>
        <v>18</v>
      </c>
    </row>
    <row r="41" spans="2:7" ht="15.75">
      <c r="B41" s="219" t="s">
        <v>1872</v>
      </c>
      <c r="C41" s="219"/>
      <c r="D41" s="219"/>
      <c r="E41" s="219"/>
      <c r="F41" s="219"/>
      <c r="G41" s="220">
        <f>COUNTIF(KA,"P")</f>
        <v>14</v>
      </c>
    </row>
    <row r="46" spans="2:20" ht="22.5">
      <c r="B46" s="451" t="s">
        <v>2162</v>
      </c>
      <c r="C46" s="451"/>
      <c r="D46" s="451"/>
      <c r="E46" s="451"/>
      <c r="F46" s="451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</row>
    <row r="47" spans="2:20" ht="18.75">
      <c r="B47" s="452" t="s">
        <v>2154</v>
      </c>
      <c r="C47" s="452"/>
      <c r="D47" s="452"/>
      <c r="E47" s="452"/>
      <c r="F47" s="452"/>
      <c r="G47" s="452"/>
      <c r="H47" s="452"/>
      <c r="I47" s="452"/>
      <c r="J47" s="452"/>
      <c r="K47" s="452"/>
      <c r="L47" s="452"/>
      <c r="M47" s="452"/>
      <c r="N47" s="452"/>
      <c r="O47" s="452"/>
      <c r="P47" s="452"/>
      <c r="Q47" s="452"/>
      <c r="R47" s="452"/>
      <c r="S47" s="452"/>
      <c r="T47" s="452"/>
    </row>
    <row r="48" spans="2:20" ht="18.75">
      <c r="B48" s="452" t="s">
        <v>1006</v>
      </c>
      <c r="C48" s="452"/>
      <c r="D48" s="452"/>
      <c r="E48" s="452"/>
      <c r="F48" s="452"/>
      <c r="G48" s="452"/>
      <c r="H48" s="452"/>
      <c r="I48" s="452"/>
      <c r="J48" s="452"/>
      <c r="K48" s="452"/>
      <c r="L48" s="452"/>
      <c r="M48" s="452"/>
      <c r="N48" s="452"/>
      <c r="O48" s="452"/>
      <c r="P48" s="452"/>
      <c r="Q48" s="452"/>
      <c r="R48" s="452"/>
      <c r="S48" s="452"/>
      <c r="T48" s="452"/>
    </row>
    <row r="49" ht="5.25" customHeight="1" thickBot="1"/>
    <row r="50" spans="2:20" ht="31.5">
      <c r="B50" s="6" t="s">
        <v>2155</v>
      </c>
      <c r="C50" s="282" t="s">
        <v>2156</v>
      </c>
      <c r="D50" s="283" t="s">
        <v>1806</v>
      </c>
      <c r="E50" s="284" t="s">
        <v>1807</v>
      </c>
      <c r="F50" s="285" t="s">
        <v>1808</v>
      </c>
      <c r="G50" s="286" t="s">
        <v>1009</v>
      </c>
      <c r="H50" s="285" t="s">
        <v>1013</v>
      </c>
      <c r="I50" s="285" t="s">
        <v>1809</v>
      </c>
      <c r="J50" s="285" t="s">
        <v>3</v>
      </c>
      <c r="K50" s="285" t="s">
        <v>1016</v>
      </c>
      <c r="L50" s="287" t="s">
        <v>1810</v>
      </c>
      <c r="M50" s="288" t="s">
        <v>1811</v>
      </c>
      <c r="N50" s="288" t="s">
        <v>1812</v>
      </c>
      <c r="O50" s="289" t="s">
        <v>1813</v>
      </c>
      <c r="P50" s="290" t="s">
        <v>1814</v>
      </c>
      <c r="Q50" s="328"/>
      <c r="R50" s="401"/>
      <c r="S50" s="401"/>
      <c r="T50" s="402"/>
    </row>
    <row r="51" spans="2:20" ht="19.5" customHeight="1">
      <c r="B51" s="291">
        <v>1</v>
      </c>
      <c r="C51" s="292">
        <v>120</v>
      </c>
      <c r="D51" s="372">
        <v>63</v>
      </c>
      <c r="E51" s="373" t="s">
        <v>13</v>
      </c>
      <c r="F51" s="374" t="s">
        <v>1873</v>
      </c>
      <c r="G51" s="366">
        <v>9420</v>
      </c>
      <c r="H51" s="375" t="s">
        <v>1874</v>
      </c>
      <c r="I51" s="376" t="s">
        <v>1875</v>
      </c>
      <c r="J51" s="370" t="s">
        <v>9</v>
      </c>
      <c r="K51" s="375" t="s">
        <v>8</v>
      </c>
      <c r="L51" s="297">
        <v>9.4</v>
      </c>
      <c r="M51" s="297">
        <v>9</v>
      </c>
      <c r="N51" s="297">
        <v>9.25</v>
      </c>
      <c r="O51" s="297"/>
      <c r="P51" s="297">
        <v>27.65</v>
      </c>
      <c r="Q51" s="325"/>
      <c r="R51" s="299"/>
      <c r="S51" s="299"/>
      <c r="T51" s="403"/>
    </row>
    <row r="52" spans="2:20" ht="19.5" customHeight="1">
      <c r="B52" s="301">
        <v>2</v>
      </c>
      <c r="C52" s="197">
        <v>82</v>
      </c>
      <c r="D52" s="216">
        <v>294</v>
      </c>
      <c r="E52" s="199" t="s">
        <v>110</v>
      </c>
      <c r="F52" s="330" t="s">
        <v>1873</v>
      </c>
      <c r="G52" s="345">
        <v>9421</v>
      </c>
      <c r="H52" s="338" t="s">
        <v>1876</v>
      </c>
      <c r="I52" s="349" t="s">
        <v>1877</v>
      </c>
      <c r="J52" s="356" t="s">
        <v>9</v>
      </c>
      <c r="K52" s="338" t="s">
        <v>8</v>
      </c>
      <c r="L52" s="193">
        <v>9.2</v>
      </c>
      <c r="M52" s="193">
        <v>9.75</v>
      </c>
      <c r="N52" s="193">
        <v>8.5</v>
      </c>
      <c r="O52" s="194" t="s">
        <v>1818</v>
      </c>
      <c r="P52" s="195">
        <v>27.45</v>
      </c>
      <c r="Q52" s="326"/>
      <c r="R52" s="237"/>
      <c r="S52" s="237"/>
      <c r="T52" s="404"/>
    </row>
    <row r="53" spans="2:20" ht="19.5" customHeight="1">
      <c r="B53" s="321">
        <v>3</v>
      </c>
      <c r="C53" s="197">
        <v>178</v>
      </c>
      <c r="D53" s="214">
        <v>99</v>
      </c>
      <c r="E53" s="203" t="s">
        <v>13</v>
      </c>
      <c r="F53" s="331" t="s">
        <v>1873</v>
      </c>
      <c r="G53" s="346">
        <v>9422</v>
      </c>
      <c r="H53" s="339" t="s">
        <v>1878</v>
      </c>
      <c r="I53" s="368" t="s">
        <v>1879</v>
      </c>
      <c r="J53" s="357" t="s">
        <v>9</v>
      </c>
      <c r="K53" s="339" t="s">
        <v>8</v>
      </c>
      <c r="L53" s="206">
        <v>8.6</v>
      </c>
      <c r="M53" s="206">
        <v>10</v>
      </c>
      <c r="N53" s="206">
        <v>8</v>
      </c>
      <c r="O53" s="194" t="s">
        <v>1818</v>
      </c>
      <c r="P53" s="195">
        <v>26.6</v>
      </c>
      <c r="Q53" s="326"/>
      <c r="R53" s="237"/>
      <c r="S53" s="237"/>
      <c r="T53" s="404"/>
    </row>
    <row r="54" spans="2:20" ht="19.5" customHeight="1">
      <c r="B54" s="301">
        <v>4</v>
      </c>
      <c r="C54" s="197">
        <v>43</v>
      </c>
      <c r="D54" s="213">
        <v>85</v>
      </c>
      <c r="E54" s="210" t="s">
        <v>13</v>
      </c>
      <c r="F54" s="333" t="s">
        <v>1873</v>
      </c>
      <c r="G54" s="345">
        <v>9423</v>
      </c>
      <c r="H54" s="341" t="s">
        <v>1880</v>
      </c>
      <c r="I54" s="352" t="s">
        <v>1881</v>
      </c>
      <c r="J54" s="359" t="s">
        <v>24</v>
      </c>
      <c r="K54" s="341" t="s">
        <v>8</v>
      </c>
      <c r="L54" s="206">
        <v>8.2</v>
      </c>
      <c r="M54" s="206">
        <v>9.75</v>
      </c>
      <c r="N54" s="206">
        <v>8.5</v>
      </c>
      <c r="O54" s="194" t="s">
        <v>1818</v>
      </c>
      <c r="P54" s="195">
        <v>26.45</v>
      </c>
      <c r="Q54" s="326"/>
      <c r="R54" s="237"/>
      <c r="S54" s="237"/>
      <c r="T54" s="404"/>
    </row>
    <row r="55" spans="2:20" ht="19.5" customHeight="1">
      <c r="B55" s="321">
        <v>5</v>
      </c>
      <c r="C55" s="197">
        <v>19</v>
      </c>
      <c r="D55" s="202">
        <v>147</v>
      </c>
      <c r="E55" s="203" t="s">
        <v>13</v>
      </c>
      <c r="F55" s="331" t="s">
        <v>1873</v>
      </c>
      <c r="G55" s="346">
        <v>9424</v>
      </c>
      <c r="H55" s="339" t="s">
        <v>1882</v>
      </c>
      <c r="I55" s="350" t="s">
        <v>1881</v>
      </c>
      <c r="J55" s="357" t="s">
        <v>9</v>
      </c>
      <c r="K55" s="339" t="s">
        <v>8</v>
      </c>
      <c r="L55" s="206">
        <v>9.2</v>
      </c>
      <c r="M55" s="206">
        <v>8.25</v>
      </c>
      <c r="N55" s="206">
        <v>8.75</v>
      </c>
      <c r="O55" s="194" t="s">
        <v>1818</v>
      </c>
      <c r="P55" s="195">
        <v>26.2</v>
      </c>
      <c r="Q55" s="326"/>
      <c r="R55" s="237"/>
      <c r="S55" s="237"/>
      <c r="T55" s="404"/>
    </row>
    <row r="56" spans="2:20" ht="19.5" customHeight="1">
      <c r="B56" s="301">
        <v>6</v>
      </c>
      <c r="C56" s="197">
        <v>159</v>
      </c>
      <c r="D56" s="214">
        <v>218</v>
      </c>
      <c r="E56" s="203" t="s">
        <v>13</v>
      </c>
      <c r="F56" s="331" t="s">
        <v>1873</v>
      </c>
      <c r="G56" s="345">
        <v>9425</v>
      </c>
      <c r="H56" s="339" t="s">
        <v>1883</v>
      </c>
      <c r="I56" s="350" t="s">
        <v>1884</v>
      </c>
      <c r="J56" s="357" t="s">
        <v>24</v>
      </c>
      <c r="K56" s="339" t="s">
        <v>8</v>
      </c>
      <c r="L56" s="206">
        <v>8.2</v>
      </c>
      <c r="M56" s="206">
        <v>9.75</v>
      </c>
      <c r="N56" s="206">
        <v>8</v>
      </c>
      <c r="O56" s="194" t="s">
        <v>1818</v>
      </c>
      <c r="P56" s="195">
        <v>25.95</v>
      </c>
      <c r="Q56" s="326"/>
      <c r="R56" s="237"/>
      <c r="S56" s="237"/>
      <c r="T56" s="404"/>
    </row>
    <row r="57" spans="2:20" ht="19.5" customHeight="1">
      <c r="B57" s="321">
        <v>7</v>
      </c>
      <c r="C57" s="197">
        <v>4</v>
      </c>
      <c r="D57" s="202">
        <v>210</v>
      </c>
      <c r="E57" s="203" t="s">
        <v>13</v>
      </c>
      <c r="F57" s="331" t="s">
        <v>1873</v>
      </c>
      <c r="G57" s="346">
        <v>9426</v>
      </c>
      <c r="H57" s="339" t="s">
        <v>1885</v>
      </c>
      <c r="I57" s="350" t="s">
        <v>1820</v>
      </c>
      <c r="J57" s="357" t="s">
        <v>9</v>
      </c>
      <c r="K57" s="339" t="s">
        <v>8</v>
      </c>
      <c r="L57" s="215">
        <v>8</v>
      </c>
      <c r="M57" s="215">
        <v>9.75</v>
      </c>
      <c r="N57" s="215">
        <v>8</v>
      </c>
      <c r="O57" s="194" t="s">
        <v>1818</v>
      </c>
      <c r="P57" s="195">
        <v>25.75</v>
      </c>
      <c r="Q57" s="326"/>
      <c r="R57" s="237"/>
      <c r="S57" s="237"/>
      <c r="T57" s="404"/>
    </row>
    <row r="58" spans="2:20" ht="19.5" customHeight="1">
      <c r="B58" s="301">
        <v>8</v>
      </c>
      <c r="C58" s="197">
        <v>139</v>
      </c>
      <c r="D58" s="202">
        <v>176</v>
      </c>
      <c r="E58" s="203" t="s">
        <v>13</v>
      </c>
      <c r="F58" s="331" t="s">
        <v>1873</v>
      </c>
      <c r="G58" s="345">
        <v>9427</v>
      </c>
      <c r="H58" s="339" t="s">
        <v>1886</v>
      </c>
      <c r="I58" s="350" t="s">
        <v>1887</v>
      </c>
      <c r="J58" s="357" t="s">
        <v>24</v>
      </c>
      <c r="K58" s="339" t="s">
        <v>8</v>
      </c>
      <c r="L58" s="215">
        <v>8</v>
      </c>
      <c r="M58" s="215">
        <v>9.25</v>
      </c>
      <c r="N58" s="215">
        <v>8.5</v>
      </c>
      <c r="O58" s="222"/>
      <c r="P58" s="195">
        <v>25.75</v>
      </c>
      <c r="Q58" s="326"/>
      <c r="R58" s="237"/>
      <c r="S58" s="237"/>
      <c r="T58" s="404"/>
    </row>
    <row r="59" spans="2:20" ht="19.5" customHeight="1">
      <c r="B59" s="321">
        <v>9</v>
      </c>
      <c r="C59" s="197">
        <v>197</v>
      </c>
      <c r="D59" s="209">
        <v>117</v>
      </c>
      <c r="E59" s="210" t="s">
        <v>13</v>
      </c>
      <c r="F59" s="333" t="s">
        <v>1873</v>
      </c>
      <c r="G59" s="346">
        <v>9428</v>
      </c>
      <c r="H59" s="341" t="s">
        <v>1888</v>
      </c>
      <c r="I59" s="352" t="s">
        <v>1860</v>
      </c>
      <c r="J59" s="359" t="s">
        <v>9</v>
      </c>
      <c r="K59" s="341" t="s">
        <v>8</v>
      </c>
      <c r="L59" s="206">
        <v>8.6</v>
      </c>
      <c r="M59" s="206">
        <v>8.75</v>
      </c>
      <c r="N59" s="206">
        <v>8.25</v>
      </c>
      <c r="O59" s="194" t="s">
        <v>1818</v>
      </c>
      <c r="P59" s="195">
        <v>25.6</v>
      </c>
      <c r="Q59" s="326"/>
      <c r="R59" s="237"/>
      <c r="S59" s="237"/>
      <c r="T59" s="404"/>
    </row>
    <row r="60" spans="2:20" ht="19.5" customHeight="1">
      <c r="B60" s="301">
        <v>10</v>
      </c>
      <c r="C60" s="197">
        <v>210</v>
      </c>
      <c r="D60" s="202">
        <v>103</v>
      </c>
      <c r="E60" s="203" t="s">
        <v>110</v>
      </c>
      <c r="F60" s="331" t="s">
        <v>1873</v>
      </c>
      <c r="G60" s="345">
        <v>9429</v>
      </c>
      <c r="H60" s="339" t="s">
        <v>1889</v>
      </c>
      <c r="I60" s="350" t="s">
        <v>1890</v>
      </c>
      <c r="J60" s="357" t="s">
        <v>9</v>
      </c>
      <c r="K60" s="339" t="s">
        <v>8</v>
      </c>
      <c r="L60" s="201">
        <v>8.4</v>
      </c>
      <c r="M60" s="201">
        <v>8.5</v>
      </c>
      <c r="N60" s="201">
        <v>8.5</v>
      </c>
      <c r="O60" s="194" t="s">
        <v>1818</v>
      </c>
      <c r="P60" s="195">
        <v>25.4</v>
      </c>
      <c r="Q60" s="326"/>
      <c r="R60" s="237"/>
      <c r="S60" s="237"/>
      <c r="T60" s="404"/>
    </row>
    <row r="61" spans="2:20" ht="19.5" customHeight="1">
      <c r="B61" s="321">
        <v>11</v>
      </c>
      <c r="C61" s="197">
        <v>113</v>
      </c>
      <c r="D61" s="216">
        <v>40</v>
      </c>
      <c r="E61" s="207" t="s">
        <v>13</v>
      </c>
      <c r="F61" s="332" t="s">
        <v>1873</v>
      </c>
      <c r="G61" s="346">
        <v>9430</v>
      </c>
      <c r="H61" s="340" t="s">
        <v>1891</v>
      </c>
      <c r="I61" s="351" t="s">
        <v>1892</v>
      </c>
      <c r="J61" s="358" t="s">
        <v>24</v>
      </c>
      <c r="K61" s="340" t="s">
        <v>8</v>
      </c>
      <c r="L61" s="201">
        <v>8.8</v>
      </c>
      <c r="M61" s="201">
        <v>8.75</v>
      </c>
      <c r="N61" s="201">
        <v>7.75</v>
      </c>
      <c r="O61" s="195"/>
      <c r="P61" s="195">
        <v>25.3</v>
      </c>
      <c r="Q61" s="326"/>
      <c r="R61" s="237"/>
      <c r="S61" s="237"/>
      <c r="T61" s="404"/>
    </row>
    <row r="62" spans="2:20" ht="19.5" customHeight="1">
      <c r="B62" s="301">
        <v>12</v>
      </c>
      <c r="C62" s="197">
        <v>204</v>
      </c>
      <c r="D62" s="202">
        <v>208</v>
      </c>
      <c r="E62" s="203" t="s">
        <v>13</v>
      </c>
      <c r="F62" s="331" t="s">
        <v>1873</v>
      </c>
      <c r="G62" s="345">
        <v>9431</v>
      </c>
      <c r="H62" s="339" t="s">
        <v>1893</v>
      </c>
      <c r="I62" s="350" t="s">
        <v>1894</v>
      </c>
      <c r="J62" s="357" t="s">
        <v>9</v>
      </c>
      <c r="K62" s="339" t="s">
        <v>8</v>
      </c>
      <c r="L62" s="206">
        <v>8.4</v>
      </c>
      <c r="M62" s="206">
        <v>9</v>
      </c>
      <c r="N62" s="206">
        <v>7.75</v>
      </c>
      <c r="O62" s="194" t="s">
        <v>1818</v>
      </c>
      <c r="P62" s="195">
        <v>25.15</v>
      </c>
      <c r="Q62" s="326"/>
      <c r="R62" s="237"/>
      <c r="S62" s="237"/>
      <c r="T62" s="404"/>
    </row>
    <row r="63" spans="2:20" ht="19.5" customHeight="1">
      <c r="B63" s="321">
        <v>13</v>
      </c>
      <c r="C63" s="197">
        <v>58</v>
      </c>
      <c r="D63" s="198">
        <v>305</v>
      </c>
      <c r="E63" s="199" t="s">
        <v>13</v>
      </c>
      <c r="F63" s="330" t="s">
        <v>1873</v>
      </c>
      <c r="G63" s="346">
        <v>9432</v>
      </c>
      <c r="H63" s="338" t="s">
        <v>1895</v>
      </c>
      <c r="I63" s="349" t="s">
        <v>1896</v>
      </c>
      <c r="J63" s="356" t="s">
        <v>24</v>
      </c>
      <c r="K63" s="338" t="s">
        <v>8</v>
      </c>
      <c r="L63" s="206">
        <v>7.6</v>
      </c>
      <c r="M63" s="206">
        <v>10</v>
      </c>
      <c r="N63" s="206">
        <v>7.5</v>
      </c>
      <c r="O63" s="194" t="s">
        <v>1818</v>
      </c>
      <c r="P63" s="195">
        <v>25.1</v>
      </c>
      <c r="Q63" s="326"/>
      <c r="R63" s="237"/>
      <c r="S63" s="237"/>
      <c r="T63" s="404"/>
    </row>
    <row r="64" spans="2:20" ht="19.5" customHeight="1">
      <c r="B64" s="301">
        <v>14</v>
      </c>
      <c r="C64" s="197">
        <v>71</v>
      </c>
      <c r="D64" s="216">
        <v>278</v>
      </c>
      <c r="E64" s="199" t="s">
        <v>13</v>
      </c>
      <c r="F64" s="330" t="s">
        <v>1873</v>
      </c>
      <c r="G64" s="345">
        <v>9433</v>
      </c>
      <c r="H64" s="338" t="s">
        <v>1897</v>
      </c>
      <c r="I64" s="349" t="s">
        <v>1898</v>
      </c>
      <c r="J64" s="356" t="s">
        <v>9</v>
      </c>
      <c r="K64" s="338" t="s">
        <v>8</v>
      </c>
      <c r="L64" s="206">
        <v>9.2</v>
      </c>
      <c r="M64" s="206">
        <v>8.5</v>
      </c>
      <c r="N64" s="206">
        <v>7.25</v>
      </c>
      <c r="O64" s="194" t="s">
        <v>1818</v>
      </c>
      <c r="P64" s="195">
        <v>24.95</v>
      </c>
      <c r="Q64" s="326"/>
      <c r="R64" s="237"/>
      <c r="S64" s="237"/>
      <c r="T64" s="404"/>
    </row>
    <row r="65" spans="2:20" ht="19.5" customHeight="1">
      <c r="B65" s="321">
        <v>15</v>
      </c>
      <c r="C65" s="197">
        <v>27</v>
      </c>
      <c r="D65" s="202">
        <v>107</v>
      </c>
      <c r="E65" s="203" t="s">
        <v>13</v>
      </c>
      <c r="F65" s="331" t="s">
        <v>1873</v>
      </c>
      <c r="G65" s="346">
        <v>9434</v>
      </c>
      <c r="H65" s="339" t="s">
        <v>1899</v>
      </c>
      <c r="I65" s="350" t="s">
        <v>1834</v>
      </c>
      <c r="J65" s="357" t="s">
        <v>24</v>
      </c>
      <c r="K65" s="339" t="s">
        <v>8</v>
      </c>
      <c r="L65" s="201">
        <v>7.4</v>
      </c>
      <c r="M65" s="201">
        <v>8.75</v>
      </c>
      <c r="N65" s="201">
        <v>8.5</v>
      </c>
      <c r="O65" s="194" t="s">
        <v>1818</v>
      </c>
      <c r="P65" s="195">
        <v>24.65</v>
      </c>
      <c r="Q65" s="326"/>
      <c r="R65" s="237"/>
      <c r="S65" s="237"/>
      <c r="T65" s="404"/>
    </row>
    <row r="66" spans="2:20" ht="19.5" customHeight="1">
      <c r="B66" s="301">
        <v>16</v>
      </c>
      <c r="C66" s="197">
        <v>148</v>
      </c>
      <c r="D66" s="202">
        <v>198</v>
      </c>
      <c r="E66" s="203" t="s">
        <v>13</v>
      </c>
      <c r="F66" s="362" t="s">
        <v>1873</v>
      </c>
      <c r="G66" s="345">
        <v>9435</v>
      </c>
      <c r="H66" s="339" t="s">
        <v>1900</v>
      </c>
      <c r="I66" s="350" t="s">
        <v>1901</v>
      </c>
      <c r="J66" s="357" t="s">
        <v>24</v>
      </c>
      <c r="K66" s="339" t="s">
        <v>235</v>
      </c>
      <c r="L66" s="201">
        <v>8</v>
      </c>
      <c r="M66" s="201">
        <v>8.75</v>
      </c>
      <c r="N66" s="201">
        <v>7.75</v>
      </c>
      <c r="O66" s="194" t="s">
        <v>1818</v>
      </c>
      <c r="P66" s="195">
        <v>24.5</v>
      </c>
      <c r="Q66" s="326"/>
      <c r="R66" s="237"/>
      <c r="S66" s="237"/>
      <c r="T66" s="404"/>
    </row>
    <row r="67" spans="2:20" ht="19.5" customHeight="1">
      <c r="B67" s="321">
        <v>17</v>
      </c>
      <c r="C67" s="197">
        <v>34</v>
      </c>
      <c r="D67" s="209">
        <v>97</v>
      </c>
      <c r="E67" s="210" t="s">
        <v>13</v>
      </c>
      <c r="F67" s="333" t="s">
        <v>1873</v>
      </c>
      <c r="G67" s="346">
        <v>9436</v>
      </c>
      <c r="H67" s="341" t="s">
        <v>1902</v>
      </c>
      <c r="I67" s="352" t="s">
        <v>1903</v>
      </c>
      <c r="J67" s="359" t="s">
        <v>24</v>
      </c>
      <c r="K67" s="341" t="s">
        <v>8</v>
      </c>
      <c r="L67" s="206">
        <v>8.4</v>
      </c>
      <c r="M67" s="206">
        <v>7.5</v>
      </c>
      <c r="N67" s="206">
        <v>8.5</v>
      </c>
      <c r="O67" s="194" t="s">
        <v>1818</v>
      </c>
      <c r="P67" s="195">
        <v>24.4</v>
      </c>
      <c r="Q67" s="326"/>
      <c r="R67" s="237"/>
      <c r="S67" s="237"/>
      <c r="T67" s="404"/>
    </row>
    <row r="68" spans="2:20" ht="19.5" customHeight="1">
      <c r="B68" s="301">
        <v>18</v>
      </c>
      <c r="C68" s="197">
        <v>190</v>
      </c>
      <c r="D68" s="202">
        <v>192</v>
      </c>
      <c r="E68" s="203" t="s">
        <v>13</v>
      </c>
      <c r="F68" s="331" t="s">
        <v>1873</v>
      </c>
      <c r="G68" s="345">
        <v>9437</v>
      </c>
      <c r="H68" s="339" t="s">
        <v>1904</v>
      </c>
      <c r="I68" s="350" t="s">
        <v>1905</v>
      </c>
      <c r="J68" s="357" t="s">
        <v>9</v>
      </c>
      <c r="K68" s="339" t="s">
        <v>8</v>
      </c>
      <c r="L68" s="206">
        <v>8.6</v>
      </c>
      <c r="M68" s="206">
        <v>8.5</v>
      </c>
      <c r="N68" s="206">
        <v>7.25</v>
      </c>
      <c r="O68" s="194" t="s">
        <v>1818</v>
      </c>
      <c r="P68" s="195">
        <v>24.35</v>
      </c>
      <c r="Q68" s="326"/>
      <c r="R68" s="237"/>
      <c r="S68" s="237"/>
      <c r="T68" s="404"/>
    </row>
    <row r="69" spans="2:20" ht="19.5" customHeight="1">
      <c r="B69" s="321">
        <v>19</v>
      </c>
      <c r="C69" s="197">
        <v>126</v>
      </c>
      <c r="D69" s="202">
        <v>45</v>
      </c>
      <c r="E69" s="210" t="s">
        <v>13</v>
      </c>
      <c r="F69" s="333" t="s">
        <v>1873</v>
      </c>
      <c r="G69" s="346">
        <v>9438</v>
      </c>
      <c r="H69" s="341" t="s">
        <v>1906</v>
      </c>
      <c r="I69" s="352" t="s">
        <v>1843</v>
      </c>
      <c r="J69" s="359" t="s">
        <v>24</v>
      </c>
      <c r="K69" s="341" t="s">
        <v>8</v>
      </c>
      <c r="L69" s="206">
        <v>9</v>
      </c>
      <c r="M69" s="206">
        <v>8.5</v>
      </c>
      <c r="N69" s="206">
        <v>6.75</v>
      </c>
      <c r="O69" s="194" t="s">
        <v>1818</v>
      </c>
      <c r="P69" s="195">
        <v>24.25</v>
      </c>
      <c r="Q69" s="326"/>
      <c r="R69" s="237"/>
      <c r="S69" s="237"/>
      <c r="T69" s="404"/>
    </row>
    <row r="70" spans="2:20" ht="19.5" customHeight="1">
      <c r="B70" s="301">
        <v>20</v>
      </c>
      <c r="C70" s="197">
        <v>64</v>
      </c>
      <c r="D70" s="209">
        <v>152</v>
      </c>
      <c r="E70" s="210" t="s">
        <v>13</v>
      </c>
      <c r="F70" s="333" t="s">
        <v>1873</v>
      </c>
      <c r="G70" s="345">
        <v>9439</v>
      </c>
      <c r="H70" s="341" t="s">
        <v>1907</v>
      </c>
      <c r="I70" s="369" t="s">
        <v>1908</v>
      </c>
      <c r="J70" s="359" t="s">
        <v>9</v>
      </c>
      <c r="K70" s="341" t="s">
        <v>8</v>
      </c>
      <c r="L70" s="206">
        <v>8.4</v>
      </c>
      <c r="M70" s="206">
        <v>7.5</v>
      </c>
      <c r="N70" s="206">
        <v>8.25</v>
      </c>
      <c r="O70" s="194" t="s">
        <v>1818</v>
      </c>
      <c r="P70" s="195">
        <v>24.15</v>
      </c>
      <c r="Q70" s="326"/>
      <c r="R70" s="237"/>
      <c r="S70" s="237"/>
      <c r="T70" s="404"/>
    </row>
    <row r="71" spans="2:20" ht="19.5" customHeight="1">
      <c r="B71" s="321">
        <v>21</v>
      </c>
      <c r="C71" s="197">
        <v>166</v>
      </c>
      <c r="D71" s="218">
        <v>74</v>
      </c>
      <c r="E71" s="207" t="s">
        <v>13</v>
      </c>
      <c r="F71" s="332" t="s">
        <v>1873</v>
      </c>
      <c r="G71" s="346">
        <v>9440</v>
      </c>
      <c r="H71" s="340" t="s">
        <v>1909</v>
      </c>
      <c r="I71" s="351" t="s">
        <v>1894</v>
      </c>
      <c r="J71" s="358" t="s">
        <v>9</v>
      </c>
      <c r="K71" s="340" t="s">
        <v>8</v>
      </c>
      <c r="L71" s="206">
        <v>8.4</v>
      </c>
      <c r="M71" s="206">
        <v>7.75</v>
      </c>
      <c r="N71" s="206">
        <v>8</v>
      </c>
      <c r="O71" s="194" t="s">
        <v>1818</v>
      </c>
      <c r="P71" s="195">
        <v>24.15</v>
      </c>
      <c r="Q71" s="326"/>
      <c r="R71" s="237"/>
      <c r="S71" s="237"/>
      <c r="T71" s="404"/>
    </row>
    <row r="72" spans="2:20" ht="19.5" customHeight="1">
      <c r="B72" s="301">
        <v>22</v>
      </c>
      <c r="C72" s="197">
        <v>101</v>
      </c>
      <c r="D72" s="223">
        <v>181</v>
      </c>
      <c r="E72" s="203" t="s">
        <v>13</v>
      </c>
      <c r="F72" s="331" t="s">
        <v>1873</v>
      </c>
      <c r="G72" s="345">
        <v>9441</v>
      </c>
      <c r="H72" s="339" t="s">
        <v>1910</v>
      </c>
      <c r="I72" s="350" t="s">
        <v>1887</v>
      </c>
      <c r="J72" s="357" t="s">
        <v>24</v>
      </c>
      <c r="K72" s="339" t="s">
        <v>8</v>
      </c>
      <c r="L72" s="206">
        <v>7.8</v>
      </c>
      <c r="M72" s="206">
        <v>8.75</v>
      </c>
      <c r="N72" s="206">
        <v>7.5</v>
      </c>
      <c r="O72" s="194" t="s">
        <v>1818</v>
      </c>
      <c r="P72" s="195">
        <v>24.05</v>
      </c>
      <c r="Q72" s="326"/>
      <c r="R72" s="237"/>
      <c r="S72" s="237"/>
      <c r="T72" s="404"/>
    </row>
    <row r="73" spans="2:20" ht="19.5" customHeight="1">
      <c r="B73" s="321">
        <v>23</v>
      </c>
      <c r="C73" s="197">
        <v>216</v>
      </c>
      <c r="D73" s="202">
        <v>196</v>
      </c>
      <c r="E73" s="203" t="s">
        <v>13</v>
      </c>
      <c r="F73" s="331" t="s">
        <v>1873</v>
      </c>
      <c r="G73" s="346">
        <v>9442</v>
      </c>
      <c r="H73" s="339" t="s">
        <v>1911</v>
      </c>
      <c r="I73" s="350" t="s">
        <v>1912</v>
      </c>
      <c r="J73" s="357" t="s">
        <v>9</v>
      </c>
      <c r="K73" s="339" t="s">
        <v>8</v>
      </c>
      <c r="L73" s="201">
        <v>8</v>
      </c>
      <c r="M73" s="201">
        <v>9</v>
      </c>
      <c r="N73" s="201">
        <v>7</v>
      </c>
      <c r="O73" s="194" t="s">
        <v>1818</v>
      </c>
      <c r="P73" s="195">
        <v>24</v>
      </c>
      <c r="Q73" s="326"/>
      <c r="R73" s="237"/>
      <c r="S73" s="237"/>
      <c r="T73" s="404"/>
    </row>
    <row r="74" spans="2:20" ht="19.5" customHeight="1">
      <c r="B74" s="301">
        <v>24</v>
      </c>
      <c r="C74" s="197">
        <v>94</v>
      </c>
      <c r="D74" s="202">
        <v>269</v>
      </c>
      <c r="E74" s="203" t="s">
        <v>13</v>
      </c>
      <c r="F74" s="331" t="s">
        <v>1873</v>
      </c>
      <c r="G74" s="345">
        <v>9443</v>
      </c>
      <c r="H74" s="339" t="s">
        <v>1913</v>
      </c>
      <c r="I74" s="353" t="s">
        <v>1914</v>
      </c>
      <c r="J74" s="357" t="s">
        <v>24</v>
      </c>
      <c r="K74" s="339" t="s">
        <v>8</v>
      </c>
      <c r="L74" s="206">
        <v>8</v>
      </c>
      <c r="M74" s="206">
        <v>7.5</v>
      </c>
      <c r="N74" s="206">
        <v>8.25</v>
      </c>
      <c r="O74" s="194">
        <v>0.1</v>
      </c>
      <c r="P74" s="195">
        <v>23.85</v>
      </c>
      <c r="Q74" s="326"/>
      <c r="R74" s="237"/>
      <c r="S74" s="237"/>
      <c r="T74" s="404"/>
    </row>
    <row r="75" spans="2:20" ht="19.5" customHeight="1">
      <c r="B75" s="321">
        <v>25</v>
      </c>
      <c r="C75" s="197">
        <v>132</v>
      </c>
      <c r="D75" s="202">
        <v>215</v>
      </c>
      <c r="E75" s="203" t="s">
        <v>13</v>
      </c>
      <c r="F75" s="331" t="s">
        <v>1873</v>
      </c>
      <c r="G75" s="346">
        <v>9444</v>
      </c>
      <c r="H75" s="339" t="s">
        <v>1915</v>
      </c>
      <c r="I75" s="350" t="s">
        <v>1916</v>
      </c>
      <c r="J75" s="357" t="s">
        <v>24</v>
      </c>
      <c r="K75" s="339" t="s">
        <v>8</v>
      </c>
      <c r="L75" s="201">
        <v>7.2</v>
      </c>
      <c r="M75" s="201">
        <v>8.75</v>
      </c>
      <c r="N75" s="201">
        <v>7.75</v>
      </c>
      <c r="O75" s="194" t="s">
        <v>1818</v>
      </c>
      <c r="P75" s="195">
        <v>23.7</v>
      </c>
      <c r="Q75" s="326"/>
      <c r="R75" s="237"/>
      <c r="S75" s="237"/>
      <c r="T75" s="404"/>
    </row>
    <row r="76" spans="2:20" ht="19.5" customHeight="1">
      <c r="B76" s="301">
        <v>26</v>
      </c>
      <c r="C76" s="197">
        <v>146</v>
      </c>
      <c r="D76" s="202">
        <v>110</v>
      </c>
      <c r="E76" s="203" t="s">
        <v>13</v>
      </c>
      <c r="F76" s="331" t="s">
        <v>1873</v>
      </c>
      <c r="G76" s="345">
        <v>9445</v>
      </c>
      <c r="H76" s="339" t="s">
        <v>1917</v>
      </c>
      <c r="I76" s="350" t="s">
        <v>193</v>
      </c>
      <c r="J76" s="357" t="s">
        <v>9</v>
      </c>
      <c r="K76" s="339" t="s">
        <v>8</v>
      </c>
      <c r="L76" s="206">
        <v>7.4</v>
      </c>
      <c r="M76" s="206">
        <v>8.5</v>
      </c>
      <c r="N76" s="206">
        <v>7.75</v>
      </c>
      <c r="O76" s="194" t="s">
        <v>1818</v>
      </c>
      <c r="P76" s="195">
        <v>23.65</v>
      </c>
      <c r="Q76" s="326"/>
      <c r="R76" s="237"/>
      <c r="S76" s="237"/>
      <c r="T76" s="404"/>
    </row>
    <row r="77" spans="2:20" ht="19.5" customHeight="1">
      <c r="B77" s="321">
        <v>27</v>
      </c>
      <c r="C77" s="197">
        <v>88</v>
      </c>
      <c r="D77" s="202">
        <v>80</v>
      </c>
      <c r="E77" s="203" t="s">
        <v>13</v>
      </c>
      <c r="F77" s="331" t="s">
        <v>1873</v>
      </c>
      <c r="G77" s="346">
        <v>9446</v>
      </c>
      <c r="H77" s="339" t="s">
        <v>1918</v>
      </c>
      <c r="I77" s="350" t="s">
        <v>1132</v>
      </c>
      <c r="J77" s="357" t="s">
        <v>24</v>
      </c>
      <c r="K77" s="339" t="s">
        <v>8</v>
      </c>
      <c r="L77" s="206">
        <v>7.2</v>
      </c>
      <c r="M77" s="206">
        <v>8.25</v>
      </c>
      <c r="N77" s="206">
        <v>8</v>
      </c>
      <c r="O77" s="194" t="s">
        <v>1818</v>
      </c>
      <c r="P77" s="195">
        <v>23.45</v>
      </c>
      <c r="Q77" s="326"/>
      <c r="R77" s="237"/>
      <c r="S77" s="237"/>
      <c r="T77" s="404"/>
    </row>
    <row r="78" spans="2:20" ht="19.5" customHeight="1">
      <c r="B78" s="301">
        <v>28</v>
      </c>
      <c r="C78" s="197">
        <v>201</v>
      </c>
      <c r="D78" s="216">
        <v>280</v>
      </c>
      <c r="E78" s="199" t="s">
        <v>13</v>
      </c>
      <c r="F78" s="363" t="s">
        <v>1873</v>
      </c>
      <c r="G78" s="345">
        <v>9447</v>
      </c>
      <c r="H78" s="338" t="s">
        <v>1919</v>
      </c>
      <c r="I78" s="349" t="s">
        <v>1920</v>
      </c>
      <c r="J78" s="356" t="s">
        <v>24</v>
      </c>
      <c r="K78" s="338" t="s">
        <v>1030</v>
      </c>
      <c r="L78" s="215">
        <v>8.4</v>
      </c>
      <c r="M78" s="215">
        <v>7.75</v>
      </c>
      <c r="N78" s="215">
        <v>7.25</v>
      </c>
      <c r="O78" s="222"/>
      <c r="P78" s="195">
        <v>23.4</v>
      </c>
      <c r="Q78" s="326"/>
      <c r="R78" s="237"/>
      <c r="S78" s="237"/>
      <c r="T78" s="404"/>
    </row>
    <row r="79" spans="2:20" ht="19.5" customHeight="1">
      <c r="B79" s="321">
        <v>29</v>
      </c>
      <c r="C79" s="197">
        <v>3</v>
      </c>
      <c r="D79" s="218">
        <v>297</v>
      </c>
      <c r="E79" s="207" t="s">
        <v>846</v>
      </c>
      <c r="F79" s="364" t="s">
        <v>1873</v>
      </c>
      <c r="G79" s="346">
        <v>9448</v>
      </c>
      <c r="H79" s="340" t="s">
        <v>1921</v>
      </c>
      <c r="I79" s="351" t="s">
        <v>1922</v>
      </c>
      <c r="J79" s="358" t="s">
        <v>24</v>
      </c>
      <c r="K79" s="340" t="s">
        <v>235</v>
      </c>
      <c r="L79" s="206">
        <v>7.6</v>
      </c>
      <c r="M79" s="206">
        <v>8.75</v>
      </c>
      <c r="N79" s="206">
        <v>7</v>
      </c>
      <c r="O79" s="194" t="s">
        <v>1818</v>
      </c>
      <c r="P79" s="195">
        <v>23.35</v>
      </c>
      <c r="Q79" s="326"/>
      <c r="R79" s="237"/>
      <c r="S79" s="237"/>
      <c r="T79" s="404"/>
    </row>
    <row r="80" spans="2:20" ht="19.5" customHeight="1">
      <c r="B80" s="301">
        <v>30</v>
      </c>
      <c r="C80" s="197">
        <v>215</v>
      </c>
      <c r="D80" s="216">
        <v>10</v>
      </c>
      <c r="E80" s="199" t="s">
        <v>13</v>
      </c>
      <c r="F80" s="330" t="s">
        <v>1873</v>
      </c>
      <c r="G80" s="345">
        <v>9449</v>
      </c>
      <c r="H80" s="338" t="s">
        <v>1923</v>
      </c>
      <c r="I80" s="349" t="s">
        <v>1837</v>
      </c>
      <c r="J80" s="356" t="s">
        <v>9</v>
      </c>
      <c r="K80" s="338" t="s">
        <v>8</v>
      </c>
      <c r="L80" s="206">
        <v>6.8</v>
      </c>
      <c r="M80" s="206">
        <v>9.25</v>
      </c>
      <c r="N80" s="206">
        <v>7.25</v>
      </c>
      <c r="O80" s="194" t="s">
        <v>1818</v>
      </c>
      <c r="P80" s="195">
        <v>23.3</v>
      </c>
      <c r="Q80" s="326"/>
      <c r="R80" s="237"/>
      <c r="S80" s="237"/>
      <c r="T80" s="404"/>
    </row>
    <row r="81" spans="2:20" ht="19.5" customHeight="1">
      <c r="B81" s="321">
        <v>31</v>
      </c>
      <c r="C81" s="197">
        <v>184</v>
      </c>
      <c r="D81" s="216">
        <v>30</v>
      </c>
      <c r="E81" s="199" t="s">
        <v>13</v>
      </c>
      <c r="F81" s="330" t="s">
        <v>1873</v>
      </c>
      <c r="G81" s="346">
        <v>9450</v>
      </c>
      <c r="H81" s="338" t="s">
        <v>1924</v>
      </c>
      <c r="I81" s="349" t="s">
        <v>1925</v>
      </c>
      <c r="J81" s="356" t="s">
        <v>9</v>
      </c>
      <c r="K81" s="338" t="s">
        <v>8</v>
      </c>
      <c r="L81" s="215">
        <v>8.2</v>
      </c>
      <c r="M81" s="215">
        <v>7.75</v>
      </c>
      <c r="N81" s="215">
        <v>7.25</v>
      </c>
      <c r="O81" s="224" t="s">
        <v>1818</v>
      </c>
      <c r="P81" s="201">
        <v>23.2</v>
      </c>
      <c r="Q81" s="326"/>
      <c r="R81" s="237"/>
      <c r="S81" s="237"/>
      <c r="T81" s="404"/>
    </row>
    <row r="82" spans="2:20" ht="19.5" customHeight="1">
      <c r="B82" s="303">
        <v>32</v>
      </c>
      <c r="C82" s="304">
        <v>52</v>
      </c>
      <c r="D82" s="305">
        <v>9</v>
      </c>
      <c r="E82" s="306" t="s">
        <v>13</v>
      </c>
      <c r="F82" s="377" t="s">
        <v>1873</v>
      </c>
      <c r="G82" s="347">
        <v>9451</v>
      </c>
      <c r="H82" s="378" t="s">
        <v>2168</v>
      </c>
      <c r="I82" s="379" t="s">
        <v>1926</v>
      </c>
      <c r="J82" s="371" t="s">
        <v>9</v>
      </c>
      <c r="K82" s="378" t="s">
        <v>8</v>
      </c>
      <c r="L82" s="309">
        <v>7.2</v>
      </c>
      <c r="M82" s="309">
        <v>8.25</v>
      </c>
      <c r="N82" s="309">
        <v>7.5</v>
      </c>
      <c r="O82" s="380" t="s">
        <v>1818</v>
      </c>
      <c r="P82" s="381">
        <v>22.95</v>
      </c>
      <c r="Q82" s="327"/>
      <c r="R82" s="312"/>
      <c r="S82" s="312"/>
      <c r="T82" s="405"/>
    </row>
    <row r="84" spans="2:7" ht="15.75">
      <c r="B84" s="219" t="s">
        <v>1871</v>
      </c>
      <c r="C84" s="219"/>
      <c r="D84" s="219"/>
      <c r="E84" s="219"/>
      <c r="F84" s="219"/>
      <c r="G84" s="220">
        <f>COUNTIF(KB,"L")</f>
        <v>17</v>
      </c>
    </row>
    <row r="85" spans="2:7" ht="15.75">
      <c r="B85" s="219" t="s">
        <v>1872</v>
      </c>
      <c r="C85" s="219"/>
      <c r="D85" s="219"/>
      <c r="E85" s="219"/>
      <c r="F85" s="219"/>
      <c r="G85" s="220">
        <f>COUNTIF(KB,"P")</f>
        <v>15</v>
      </c>
    </row>
    <row r="86" spans="2:8" ht="15.75">
      <c r="B86" s="225"/>
      <c r="C86" s="219"/>
      <c r="D86" s="219"/>
      <c r="E86" s="219"/>
      <c r="F86" s="219"/>
      <c r="G86" s="244"/>
      <c r="H86" s="220"/>
    </row>
    <row r="87" spans="2:8" ht="15.75">
      <c r="B87" s="225"/>
      <c r="C87" s="219"/>
      <c r="D87" s="219"/>
      <c r="E87" s="219"/>
      <c r="F87" s="219"/>
      <c r="G87" s="244"/>
      <c r="H87" s="220"/>
    </row>
    <row r="88" spans="2:8" ht="15.75">
      <c r="B88" s="225"/>
      <c r="C88" s="219"/>
      <c r="D88" s="219"/>
      <c r="E88" s="219"/>
      <c r="F88" s="219"/>
      <c r="G88" s="244"/>
      <c r="H88" s="220"/>
    </row>
    <row r="90" spans="2:20" ht="22.5">
      <c r="B90" s="451" t="s">
        <v>2161</v>
      </c>
      <c r="C90" s="451"/>
      <c r="D90" s="451"/>
      <c r="E90" s="451"/>
      <c r="F90" s="451"/>
      <c r="G90" s="451"/>
      <c r="H90" s="451"/>
      <c r="I90" s="451"/>
      <c r="J90" s="451"/>
      <c r="K90" s="451"/>
      <c r="L90" s="451"/>
      <c r="M90" s="451"/>
      <c r="N90" s="451"/>
      <c r="O90" s="451"/>
      <c r="P90" s="451"/>
      <c r="Q90" s="451"/>
      <c r="R90" s="451"/>
      <c r="S90" s="451"/>
      <c r="T90" s="451"/>
    </row>
    <row r="91" spans="2:20" ht="18.75">
      <c r="B91" s="452" t="s">
        <v>2154</v>
      </c>
      <c r="C91" s="452"/>
      <c r="D91" s="452"/>
      <c r="E91" s="452"/>
      <c r="F91" s="452"/>
      <c r="G91" s="452"/>
      <c r="H91" s="452"/>
      <c r="I91" s="452"/>
      <c r="J91" s="452"/>
      <c r="K91" s="452"/>
      <c r="L91" s="452"/>
      <c r="M91" s="452"/>
      <c r="N91" s="452"/>
      <c r="O91" s="452"/>
      <c r="P91" s="452"/>
      <c r="Q91" s="452"/>
      <c r="R91" s="452"/>
      <c r="S91" s="452"/>
      <c r="T91" s="452"/>
    </row>
    <row r="92" spans="2:20" ht="18.75">
      <c r="B92" s="452" t="s">
        <v>1006</v>
      </c>
      <c r="C92" s="452"/>
      <c r="D92" s="452"/>
      <c r="E92" s="452"/>
      <c r="F92" s="452"/>
      <c r="G92" s="452"/>
      <c r="H92" s="452"/>
      <c r="I92" s="452"/>
      <c r="J92" s="452"/>
      <c r="K92" s="452"/>
      <c r="L92" s="452"/>
      <c r="M92" s="452"/>
      <c r="N92" s="452"/>
      <c r="O92" s="452"/>
      <c r="P92" s="452"/>
      <c r="Q92" s="452"/>
      <c r="R92" s="452"/>
      <c r="S92" s="452"/>
      <c r="T92" s="452"/>
    </row>
    <row r="93" ht="4.5" customHeight="1" thickBot="1"/>
    <row r="94" spans="2:20" ht="31.5">
      <c r="B94" s="6" t="s">
        <v>2155</v>
      </c>
      <c r="C94" s="282" t="s">
        <v>2156</v>
      </c>
      <c r="D94" s="283" t="s">
        <v>1806</v>
      </c>
      <c r="E94" s="284" t="s">
        <v>1807</v>
      </c>
      <c r="F94" s="285" t="s">
        <v>1808</v>
      </c>
      <c r="G94" s="286" t="s">
        <v>1009</v>
      </c>
      <c r="H94" s="285" t="s">
        <v>1013</v>
      </c>
      <c r="I94" s="285" t="s">
        <v>1809</v>
      </c>
      <c r="J94" s="285" t="s">
        <v>3</v>
      </c>
      <c r="K94" s="285" t="s">
        <v>1016</v>
      </c>
      <c r="L94" s="287" t="s">
        <v>1810</v>
      </c>
      <c r="M94" s="288" t="s">
        <v>1811</v>
      </c>
      <c r="N94" s="288" t="s">
        <v>1812</v>
      </c>
      <c r="O94" s="289" t="s">
        <v>1813</v>
      </c>
      <c r="P94" s="399" t="s">
        <v>1814</v>
      </c>
      <c r="Q94" s="400"/>
      <c r="R94" s="397"/>
      <c r="S94" s="397"/>
      <c r="T94" s="398"/>
    </row>
    <row r="95" spans="2:20" ht="19.5" customHeight="1">
      <c r="B95" s="291">
        <v>1</v>
      </c>
      <c r="C95" s="292">
        <v>160</v>
      </c>
      <c r="D95" s="293">
        <v>222</v>
      </c>
      <c r="E95" s="294" t="s">
        <v>13</v>
      </c>
      <c r="F95" s="393" t="s">
        <v>1927</v>
      </c>
      <c r="G95" s="385">
        <v>9452</v>
      </c>
      <c r="H95" s="394" t="s">
        <v>2166</v>
      </c>
      <c r="I95" s="395" t="s">
        <v>1928</v>
      </c>
      <c r="J95" s="391" t="s">
        <v>9</v>
      </c>
      <c r="K95" s="394" t="s">
        <v>8</v>
      </c>
      <c r="L95" s="396">
        <v>8.8</v>
      </c>
      <c r="M95" s="396">
        <v>9.5</v>
      </c>
      <c r="N95" s="396">
        <v>8.75</v>
      </c>
      <c r="O95" s="298" t="s">
        <v>1818</v>
      </c>
      <c r="P95" s="297">
        <v>27.05</v>
      </c>
      <c r="Q95" s="299"/>
      <c r="R95" s="299"/>
      <c r="S95" s="299"/>
      <c r="T95" s="300"/>
    </row>
    <row r="96" spans="2:20" ht="19.5" customHeight="1">
      <c r="B96" s="301">
        <v>2</v>
      </c>
      <c r="C96" s="197">
        <v>179</v>
      </c>
      <c r="D96" s="209">
        <v>86</v>
      </c>
      <c r="E96" s="210" t="s">
        <v>13</v>
      </c>
      <c r="F96" s="333" t="s">
        <v>1927</v>
      </c>
      <c r="G96" s="386">
        <v>9453</v>
      </c>
      <c r="H96" s="341" t="s">
        <v>1929</v>
      </c>
      <c r="I96" s="352" t="s">
        <v>1930</v>
      </c>
      <c r="J96" s="359" t="s">
        <v>9</v>
      </c>
      <c r="K96" s="341" t="s">
        <v>8</v>
      </c>
      <c r="L96" s="206">
        <v>8.6</v>
      </c>
      <c r="M96" s="206">
        <v>10</v>
      </c>
      <c r="N96" s="206">
        <v>8</v>
      </c>
      <c r="O96" s="194" t="s">
        <v>1818</v>
      </c>
      <c r="P96" s="195">
        <v>26.6</v>
      </c>
      <c r="Q96" s="237"/>
      <c r="R96" s="237"/>
      <c r="S96" s="237"/>
      <c r="T96" s="302"/>
    </row>
    <row r="97" spans="2:20" ht="19.5" customHeight="1">
      <c r="B97" s="301">
        <v>3</v>
      </c>
      <c r="C97" s="197">
        <v>44</v>
      </c>
      <c r="D97" s="202">
        <v>159</v>
      </c>
      <c r="E97" s="203" t="s">
        <v>13</v>
      </c>
      <c r="F97" s="331" t="s">
        <v>1927</v>
      </c>
      <c r="G97" s="346">
        <v>9454</v>
      </c>
      <c r="H97" s="339" t="s">
        <v>1931</v>
      </c>
      <c r="I97" s="350" t="s">
        <v>1932</v>
      </c>
      <c r="J97" s="357" t="s">
        <v>9</v>
      </c>
      <c r="K97" s="339" t="s">
        <v>8</v>
      </c>
      <c r="L97" s="201">
        <v>8.2</v>
      </c>
      <c r="M97" s="201">
        <v>10</v>
      </c>
      <c r="N97" s="201">
        <v>8.25</v>
      </c>
      <c r="O97" s="195"/>
      <c r="P97" s="195">
        <v>26.45</v>
      </c>
      <c r="Q97" s="237"/>
      <c r="R97" s="237"/>
      <c r="S97" s="237"/>
      <c r="T97" s="302"/>
    </row>
    <row r="98" spans="2:20" ht="19.5" customHeight="1">
      <c r="B98" s="301">
        <v>4</v>
      </c>
      <c r="C98" s="197">
        <v>153</v>
      </c>
      <c r="D98" s="202">
        <v>201</v>
      </c>
      <c r="E98" s="203" t="s">
        <v>13</v>
      </c>
      <c r="F98" s="331" t="s">
        <v>1927</v>
      </c>
      <c r="G98" s="386">
        <v>9455</v>
      </c>
      <c r="H98" s="339" t="s">
        <v>1933</v>
      </c>
      <c r="I98" s="350" t="s">
        <v>1934</v>
      </c>
      <c r="J98" s="357" t="s">
        <v>24</v>
      </c>
      <c r="K98" s="339" t="s">
        <v>8</v>
      </c>
      <c r="L98" s="201">
        <v>8.4</v>
      </c>
      <c r="M98" s="201">
        <v>9.75</v>
      </c>
      <c r="N98" s="201">
        <v>8</v>
      </c>
      <c r="O98" s="195"/>
      <c r="P98" s="195">
        <v>26.15</v>
      </c>
      <c r="Q98" s="237"/>
      <c r="R98" s="237"/>
      <c r="S98" s="237"/>
      <c r="T98" s="302"/>
    </row>
    <row r="99" spans="2:20" ht="19.5" customHeight="1">
      <c r="B99" s="301">
        <v>5</v>
      </c>
      <c r="C99" s="227">
        <v>65</v>
      </c>
      <c r="D99" s="228">
        <v>22</v>
      </c>
      <c r="E99" s="229" t="s">
        <v>13</v>
      </c>
      <c r="F99" s="382" t="s">
        <v>1927</v>
      </c>
      <c r="G99" s="346">
        <v>9456</v>
      </c>
      <c r="H99" s="383" t="s">
        <v>1935</v>
      </c>
      <c r="I99" s="388" t="s">
        <v>1481</v>
      </c>
      <c r="J99" s="392" t="s">
        <v>9</v>
      </c>
      <c r="K99" s="383" t="s">
        <v>8</v>
      </c>
      <c r="L99" s="206">
        <v>8.2</v>
      </c>
      <c r="M99" s="206">
        <v>9.25</v>
      </c>
      <c r="N99" s="206">
        <v>8.5</v>
      </c>
      <c r="O99" s="194" t="s">
        <v>1818</v>
      </c>
      <c r="P99" s="195">
        <v>25.95</v>
      </c>
      <c r="Q99" s="237"/>
      <c r="R99" s="237"/>
      <c r="S99" s="237"/>
      <c r="T99" s="302"/>
    </row>
    <row r="100" spans="2:20" ht="19.5" customHeight="1">
      <c r="B100" s="301">
        <v>6</v>
      </c>
      <c r="C100" s="197">
        <v>95</v>
      </c>
      <c r="D100" s="214">
        <v>123</v>
      </c>
      <c r="E100" s="203" t="s">
        <v>13</v>
      </c>
      <c r="F100" s="331" t="s">
        <v>1927</v>
      </c>
      <c r="G100" s="386">
        <v>9457</v>
      </c>
      <c r="H100" s="339" t="s">
        <v>2171</v>
      </c>
      <c r="I100" s="350" t="s">
        <v>1860</v>
      </c>
      <c r="J100" s="357" t="s">
        <v>9</v>
      </c>
      <c r="K100" s="339" t="s">
        <v>8</v>
      </c>
      <c r="L100" s="195">
        <v>8</v>
      </c>
      <c r="M100" s="195">
        <v>9.5</v>
      </c>
      <c r="N100" s="195">
        <v>8.25</v>
      </c>
      <c r="O100" s="194" t="s">
        <v>1818</v>
      </c>
      <c r="P100" s="195">
        <v>25.75</v>
      </c>
      <c r="Q100" s="237"/>
      <c r="R100" s="237"/>
      <c r="S100" s="237"/>
      <c r="T100" s="302"/>
    </row>
    <row r="101" spans="2:20" ht="19.5" customHeight="1">
      <c r="B101" s="301">
        <v>7</v>
      </c>
      <c r="C101" s="197">
        <v>147</v>
      </c>
      <c r="D101" s="214">
        <v>150</v>
      </c>
      <c r="E101" s="203" t="s">
        <v>13</v>
      </c>
      <c r="F101" s="331" t="s">
        <v>1927</v>
      </c>
      <c r="G101" s="346">
        <v>9458</v>
      </c>
      <c r="H101" s="339" t="s">
        <v>1936</v>
      </c>
      <c r="I101" s="350" t="s">
        <v>1937</v>
      </c>
      <c r="J101" s="357" t="s">
        <v>24</v>
      </c>
      <c r="K101" s="339" t="s">
        <v>8</v>
      </c>
      <c r="L101" s="206">
        <v>8.2</v>
      </c>
      <c r="M101" s="206">
        <v>9.25</v>
      </c>
      <c r="N101" s="206">
        <v>8.25</v>
      </c>
      <c r="O101" s="194" t="s">
        <v>1818</v>
      </c>
      <c r="P101" s="195">
        <v>25.7</v>
      </c>
      <c r="Q101" s="237"/>
      <c r="R101" s="237"/>
      <c r="S101" s="237"/>
      <c r="T101" s="302"/>
    </row>
    <row r="102" spans="2:20" ht="19.5" customHeight="1">
      <c r="B102" s="301">
        <v>8</v>
      </c>
      <c r="C102" s="197">
        <v>89</v>
      </c>
      <c r="D102" s="209">
        <v>170</v>
      </c>
      <c r="E102" s="210" t="s">
        <v>13</v>
      </c>
      <c r="F102" s="333" t="s">
        <v>1927</v>
      </c>
      <c r="G102" s="386">
        <v>9459</v>
      </c>
      <c r="H102" s="341" t="s">
        <v>1938</v>
      </c>
      <c r="I102" s="352" t="s">
        <v>1932</v>
      </c>
      <c r="J102" s="359" t="s">
        <v>9</v>
      </c>
      <c r="K102" s="341" t="s">
        <v>8</v>
      </c>
      <c r="L102" s="230">
        <v>7.8</v>
      </c>
      <c r="M102" s="230">
        <v>9</v>
      </c>
      <c r="N102" s="230">
        <v>8.75</v>
      </c>
      <c r="O102" s="231" t="s">
        <v>1818</v>
      </c>
      <c r="P102" s="232">
        <v>25.55</v>
      </c>
      <c r="Q102" s="237"/>
      <c r="R102" s="237"/>
      <c r="S102" s="237"/>
      <c r="T102" s="302"/>
    </row>
    <row r="103" spans="2:20" ht="19.5" customHeight="1">
      <c r="B103" s="301">
        <v>9</v>
      </c>
      <c r="C103" s="197">
        <v>103</v>
      </c>
      <c r="D103" s="216">
        <v>14</v>
      </c>
      <c r="E103" s="199" t="s">
        <v>13</v>
      </c>
      <c r="F103" s="330" t="s">
        <v>1927</v>
      </c>
      <c r="G103" s="346">
        <v>9460</v>
      </c>
      <c r="H103" s="338" t="s">
        <v>2165</v>
      </c>
      <c r="I103" s="349" t="s">
        <v>1939</v>
      </c>
      <c r="J103" s="356" t="s">
        <v>9</v>
      </c>
      <c r="K103" s="338" t="s">
        <v>8</v>
      </c>
      <c r="L103" s="201">
        <v>7.6</v>
      </c>
      <c r="M103" s="201">
        <v>10</v>
      </c>
      <c r="N103" s="201">
        <v>7.75</v>
      </c>
      <c r="O103" s="194" t="s">
        <v>1818</v>
      </c>
      <c r="P103" s="195">
        <v>25.35</v>
      </c>
      <c r="Q103" s="237"/>
      <c r="R103" s="237"/>
      <c r="S103" s="237"/>
      <c r="T103" s="302"/>
    </row>
    <row r="104" spans="2:20" ht="19.5" customHeight="1">
      <c r="B104" s="301">
        <v>10</v>
      </c>
      <c r="C104" s="197">
        <v>127</v>
      </c>
      <c r="D104" s="216">
        <v>51</v>
      </c>
      <c r="E104" s="199" t="s">
        <v>13</v>
      </c>
      <c r="F104" s="330" t="s">
        <v>1927</v>
      </c>
      <c r="G104" s="386">
        <v>9461</v>
      </c>
      <c r="H104" s="338" t="s">
        <v>2164</v>
      </c>
      <c r="I104" s="349" t="s">
        <v>1940</v>
      </c>
      <c r="J104" s="358" t="s">
        <v>24</v>
      </c>
      <c r="K104" s="338" t="s">
        <v>8</v>
      </c>
      <c r="L104" s="206">
        <v>8</v>
      </c>
      <c r="M104" s="206">
        <v>9.25</v>
      </c>
      <c r="N104" s="206">
        <v>8</v>
      </c>
      <c r="O104" s="194" t="s">
        <v>1818</v>
      </c>
      <c r="P104" s="195">
        <v>25.25</v>
      </c>
      <c r="Q104" s="237"/>
      <c r="R104" s="237"/>
      <c r="S104" s="237"/>
      <c r="T104" s="302"/>
    </row>
    <row r="105" spans="2:20" ht="19.5" customHeight="1">
      <c r="B105" s="301">
        <v>11</v>
      </c>
      <c r="C105" s="197">
        <v>20</v>
      </c>
      <c r="D105" s="202">
        <v>220</v>
      </c>
      <c r="E105" s="203" t="s">
        <v>13</v>
      </c>
      <c r="F105" s="331" t="s">
        <v>1927</v>
      </c>
      <c r="G105" s="346">
        <v>9462</v>
      </c>
      <c r="H105" s="339" t="s">
        <v>1941</v>
      </c>
      <c r="I105" s="350" t="s">
        <v>1820</v>
      </c>
      <c r="J105" s="357" t="s">
        <v>9</v>
      </c>
      <c r="K105" s="339" t="s">
        <v>8</v>
      </c>
      <c r="L105" s="206">
        <v>8.4</v>
      </c>
      <c r="M105" s="206">
        <v>9</v>
      </c>
      <c r="N105" s="206">
        <v>7.75</v>
      </c>
      <c r="O105" s="194" t="s">
        <v>1818</v>
      </c>
      <c r="P105" s="195">
        <v>25.15</v>
      </c>
      <c r="Q105" s="237"/>
      <c r="R105" s="237"/>
      <c r="S105" s="237"/>
      <c r="T105" s="302"/>
    </row>
    <row r="106" spans="2:20" ht="19.5" customHeight="1">
      <c r="B106" s="301">
        <v>12</v>
      </c>
      <c r="C106" s="197">
        <v>213</v>
      </c>
      <c r="D106" s="202">
        <v>157</v>
      </c>
      <c r="E106" s="203" t="s">
        <v>13</v>
      </c>
      <c r="F106" s="331" t="s">
        <v>1927</v>
      </c>
      <c r="G106" s="386">
        <v>9463</v>
      </c>
      <c r="H106" s="339" t="s">
        <v>2169</v>
      </c>
      <c r="I106" s="350" t="s">
        <v>1887</v>
      </c>
      <c r="J106" s="357" t="s">
        <v>24</v>
      </c>
      <c r="K106" s="339" t="s">
        <v>8</v>
      </c>
      <c r="L106" s="206">
        <v>7.8</v>
      </c>
      <c r="M106" s="206">
        <v>8.5</v>
      </c>
      <c r="N106" s="206">
        <v>8.75</v>
      </c>
      <c r="O106" s="194" t="s">
        <v>1818</v>
      </c>
      <c r="P106" s="195">
        <v>25.05</v>
      </c>
      <c r="Q106" s="237"/>
      <c r="R106" s="237"/>
      <c r="S106" s="237"/>
      <c r="T106" s="302"/>
    </row>
    <row r="107" spans="2:20" ht="19.5" customHeight="1">
      <c r="B107" s="301">
        <v>13</v>
      </c>
      <c r="C107" s="197">
        <v>185</v>
      </c>
      <c r="D107" s="216">
        <v>55</v>
      </c>
      <c r="E107" s="199" t="s">
        <v>13</v>
      </c>
      <c r="F107" s="330" t="s">
        <v>1927</v>
      </c>
      <c r="G107" s="346">
        <v>9464</v>
      </c>
      <c r="H107" s="338" t="s">
        <v>1942</v>
      </c>
      <c r="I107" s="349" t="s">
        <v>1940</v>
      </c>
      <c r="J107" s="358" t="s">
        <v>24</v>
      </c>
      <c r="K107" s="338" t="s">
        <v>8</v>
      </c>
      <c r="L107" s="201">
        <v>7.6</v>
      </c>
      <c r="M107" s="201">
        <v>8.25</v>
      </c>
      <c r="N107" s="201">
        <v>9</v>
      </c>
      <c r="O107" s="194" t="s">
        <v>1818</v>
      </c>
      <c r="P107" s="195">
        <v>24.85</v>
      </c>
      <c r="Q107" s="237"/>
      <c r="R107" s="237"/>
      <c r="S107" s="237"/>
      <c r="T107" s="302"/>
    </row>
    <row r="108" spans="2:20" ht="19.5" customHeight="1">
      <c r="B108" s="301">
        <v>14</v>
      </c>
      <c r="C108" s="197">
        <v>133</v>
      </c>
      <c r="D108" s="202">
        <v>274</v>
      </c>
      <c r="E108" s="203" t="s">
        <v>13</v>
      </c>
      <c r="F108" s="331" t="s">
        <v>1927</v>
      </c>
      <c r="G108" s="386">
        <v>9465</v>
      </c>
      <c r="H108" s="339" t="s">
        <v>1943</v>
      </c>
      <c r="I108" s="350" t="s">
        <v>1944</v>
      </c>
      <c r="J108" s="357" t="s">
        <v>9</v>
      </c>
      <c r="K108" s="339" t="s">
        <v>8</v>
      </c>
      <c r="L108" s="206">
        <v>8.8</v>
      </c>
      <c r="M108" s="206">
        <v>9.25</v>
      </c>
      <c r="N108" s="206">
        <v>6.75</v>
      </c>
      <c r="O108" s="194" t="s">
        <v>1818</v>
      </c>
      <c r="P108" s="195">
        <v>24.8</v>
      </c>
      <c r="Q108" s="237"/>
      <c r="R108" s="237"/>
      <c r="S108" s="237"/>
      <c r="T108" s="302"/>
    </row>
    <row r="109" spans="2:20" ht="19.5" customHeight="1">
      <c r="B109" s="301">
        <v>15</v>
      </c>
      <c r="C109" s="197">
        <v>7</v>
      </c>
      <c r="D109" s="202">
        <v>156</v>
      </c>
      <c r="E109" s="203" t="s">
        <v>13</v>
      </c>
      <c r="F109" s="331" t="s">
        <v>1927</v>
      </c>
      <c r="G109" s="346">
        <v>9466</v>
      </c>
      <c r="H109" s="339" t="s">
        <v>1945</v>
      </c>
      <c r="I109" s="350" t="s">
        <v>1946</v>
      </c>
      <c r="J109" s="357" t="s">
        <v>9</v>
      </c>
      <c r="K109" s="339" t="s">
        <v>8</v>
      </c>
      <c r="L109" s="206">
        <v>7.4</v>
      </c>
      <c r="M109" s="206">
        <v>9</v>
      </c>
      <c r="N109" s="206">
        <v>8.25</v>
      </c>
      <c r="O109" s="194" t="s">
        <v>1818</v>
      </c>
      <c r="P109" s="195">
        <v>24.65</v>
      </c>
      <c r="Q109" s="237"/>
      <c r="R109" s="237"/>
      <c r="S109" s="237"/>
      <c r="T109" s="302"/>
    </row>
    <row r="110" spans="2:20" ht="19.5" customHeight="1">
      <c r="B110" s="301">
        <v>16</v>
      </c>
      <c r="C110" s="197">
        <v>191</v>
      </c>
      <c r="D110" s="216">
        <v>27</v>
      </c>
      <c r="E110" s="199" t="s">
        <v>13</v>
      </c>
      <c r="F110" s="330" t="s">
        <v>1927</v>
      </c>
      <c r="G110" s="386">
        <v>9467</v>
      </c>
      <c r="H110" s="338" t="s">
        <v>1947</v>
      </c>
      <c r="I110" s="349" t="s">
        <v>1837</v>
      </c>
      <c r="J110" s="356" t="s">
        <v>24</v>
      </c>
      <c r="K110" s="338" t="s">
        <v>8</v>
      </c>
      <c r="L110" s="206">
        <v>8</v>
      </c>
      <c r="M110" s="206">
        <v>8.75</v>
      </c>
      <c r="N110" s="206">
        <v>7.75</v>
      </c>
      <c r="O110" s="194" t="s">
        <v>1818</v>
      </c>
      <c r="P110" s="195">
        <v>24.5</v>
      </c>
      <c r="Q110" s="237"/>
      <c r="R110" s="237"/>
      <c r="S110" s="237"/>
      <c r="T110" s="302"/>
    </row>
    <row r="111" spans="2:20" ht="19.5" customHeight="1">
      <c r="B111" s="301">
        <v>17</v>
      </c>
      <c r="C111" s="197">
        <v>167</v>
      </c>
      <c r="D111" s="202">
        <v>135</v>
      </c>
      <c r="E111" s="203" t="s">
        <v>13</v>
      </c>
      <c r="F111" s="331" t="s">
        <v>1927</v>
      </c>
      <c r="G111" s="346">
        <v>9468</v>
      </c>
      <c r="H111" s="339" t="s">
        <v>1948</v>
      </c>
      <c r="I111" s="350" t="s">
        <v>1949</v>
      </c>
      <c r="J111" s="357" t="s">
        <v>24</v>
      </c>
      <c r="K111" s="339" t="s">
        <v>8</v>
      </c>
      <c r="L111" s="201">
        <v>7.4</v>
      </c>
      <c r="M111" s="201">
        <v>8.75</v>
      </c>
      <c r="N111" s="201">
        <v>8.25</v>
      </c>
      <c r="O111" s="194" t="s">
        <v>1818</v>
      </c>
      <c r="P111" s="195">
        <v>24.4</v>
      </c>
      <c r="Q111" s="237"/>
      <c r="R111" s="237"/>
      <c r="S111" s="237"/>
      <c r="T111" s="302"/>
    </row>
    <row r="112" spans="2:20" ht="19.5" customHeight="1">
      <c r="B112" s="301">
        <v>18</v>
      </c>
      <c r="C112" s="197">
        <v>36</v>
      </c>
      <c r="D112" s="216">
        <v>296</v>
      </c>
      <c r="E112" s="199" t="s">
        <v>13</v>
      </c>
      <c r="F112" s="330" t="s">
        <v>1927</v>
      </c>
      <c r="G112" s="386">
        <v>9469</v>
      </c>
      <c r="H112" s="338" t="s">
        <v>1950</v>
      </c>
      <c r="I112" s="389" t="s">
        <v>1585</v>
      </c>
      <c r="J112" s="356" t="s">
        <v>24</v>
      </c>
      <c r="K112" s="338" t="s">
        <v>8</v>
      </c>
      <c r="L112" s="193">
        <v>7.6</v>
      </c>
      <c r="M112" s="193">
        <v>9.25</v>
      </c>
      <c r="N112" s="193">
        <v>7.5</v>
      </c>
      <c r="O112" s="194" t="s">
        <v>1818</v>
      </c>
      <c r="P112" s="195">
        <v>24.35</v>
      </c>
      <c r="Q112" s="237"/>
      <c r="R112" s="237"/>
      <c r="S112" s="237"/>
      <c r="T112" s="302"/>
    </row>
    <row r="113" spans="2:20" ht="19.5" customHeight="1">
      <c r="B113" s="301">
        <v>19</v>
      </c>
      <c r="C113" s="197">
        <v>53</v>
      </c>
      <c r="D113" s="218">
        <v>59</v>
      </c>
      <c r="E113" s="207" t="s">
        <v>13</v>
      </c>
      <c r="F113" s="332" t="s">
        <v>1927</v>
      </c>
      <c r="G113" s="346">
        <v>9470</v>
      </c>
      <c r="H113" s="340" t="s">
        <v>1951</v>
      </c>
      <c r="I113" s="390" t="s">
        <v>1952</v>
      </c>
      <c r="J113" s="358" t="s">
        <v>9</v>
      </c>
      <c r="K113" s="340" t="s">
        <v>8</v>
      </c>
      <c r="L113" s="206">
        <v>9</v>
      </c>
      <c r="M113" s="206">
        <v>7.5</v>
      </c>
      <c r="N113" s="206">
        <v>7.75</v>
      </c>
      <c r="O113" s="194" t="s">
        <v>1818</v>
      </c>
      <c r="P113" s="195">
        <v>24.25</v>
      </c>
      <c r="Q113" s="237"/>
      <c r="R113" s="237"/>
      <c r="S113" s="237"/>
      <c r="T113" s="302"/>
    </row>
    <row r="114" spans="2:20" ht="19.5" customHeight="1">
      <c r="B114" s="301">
        <v>20</v>
      </c>
      <c r="C114" s="197">
        <v>211</v>
      </c>
      <c r="D114" s="218">
        <v>290</v>
      </c>
      <c r="E114" s="207" t="s">
        <v>13</v>
      </c>
      <c r="F114" s="332" t="s">
        <v>1927</v>
      </c>
      <c r="G114" s="386">
        <v>9471</v>
      </c>
      <c r="H114" s="340" t="s">
        <v>1953</v>
      </c>
      <c r="I114" s="351" t="s">
        <v>1954</v>
      </c>
      <c r="J114" s="358" t="s">
        <v>24</v>
      </c>
      <c r="K114" s="340" t="s">
        <v>8</v>
      </c>
      <c r="L114" s="193">
        <v>7.4</v>
      </c>
      <c r="M114" s="193">
        <v>8</v>
      </c>
      <c r="N114" s="193">
        <v>8.75</v>
      </c>
      <c r="O114" s="194" t="s">
        <v>1818</v>
      </c>
      <c r="P114" s="195">
        <v>24.15</v>
      </c>
      <c r="Q114" s="237"/>
      <c r="R114" s="237"/>
      <c r="S114" s="237"/>
      <c r="T114" s="302"/>
    </row>
    <row r="115" spans="2:20" ht="19.5" customHeight="1">
      <c r="B115" s="301">
        <v>21</v>
      </c>
      <c r="C115" s="197">
        <v>121</v>
      </c>
      <c r="D115" s="202">
        <v>129</v>
      </c>
      <c r="E115" s="203" t="s">
        <v>13</v>
      </c>
      <c r="F115" s="331" t="s">
        <v>1927</v>
      </c>
      <c r="G115" s="346">
        <v>9472</v>
      </c>
      <c r="H115" s="339" t="s">
        <v>2170</v>
      </c>
      <c r="I115" s="350" t="s">
        <v>1955</v>
      </c>
      <c r="J115" s="357" t="s">
        <v>24</v>
      </c>
      <c r="K115" s="339" t="s">
        <v>8</v>
      </c>
      <c r="L115" s="193">
        <v>8.6</v>
      </c>
      <c r="M115" s="193">
        <v>8.5</v>
      </c>
      <c r="N115" s="193">
        <v>7</v>
      </c>
      <c r="O115" s="194" t="s">
        <v>1818</v>
      </c>
      <c r="P115" s="195">
        <v>24.1</v>
      </c>
      <c r="Q115" s="237"/>
      <c r="R115" s="237"/>
      <c r="S115" s="237"/>
      <c r="T115" s="302"/>
    </row>
    <row r="116" spans="2:20" ht="19.5" customHeight="1">
      <c r="B116" s="301">
        <v>22</v>
      </c>
      <c r="C116" s="197">
        <v>28</v>
      </c>
      <c r="D116" s="218">
        <v>287</v>
      </c>
      <c r="E116" s="207" t="s">
        <v>13</v>
      </c>
      <c r="F116" s="332" t="s">
        <v>1927</v>
      </c>
      <c r="G116" s="386">
        <v>9473</v>
      </c>
      <c r="H116" s="340" t="s">
        <v>1956</v>
      </c>
      <c r="I116" s="351" t="s">
        <v>1093</v>
      </c>
      <c r="J116" s="358" t="s">
        <v>24</v>
      </c>
      <c r="K116" s="340" t="s">
        <v>8</v>
      </c>
      <c r="L116" s="206">
        <v>6.8</v>
      </c>
      <c r="M116" s="206">
        <v>9.25</v>
      </c>
      <c r="N116" s="206">
        <v>8</v>
      </c>
      <c r="O116" s="194" t="s">
        <v>1818</v>
      </c>
      <c r="P116" s="195">
        <v>24.05</v>
      </c>
      <c r="Q116" s="237"/>
      <c r="R116" s="237"/>
      <c r="S116" s="237"/>
      <c r="T116" s="302"/>
    </row>
    <row r="117" spans="2:20" ht="19.5" customHeight="1">
      <c r="B117" s="301">
        <v>23</v>
      </c>
      <c r="C117" s="197">
        <v>83</v>
      </c>
      <c r="D117" s="202">
        <v>172</v>
      </c>
      <c r="E117" s="203" t="s">
        <v>13</v>
      </c>
      <c r="F117" s="331" t="s">
        <v>1927</v>
      </c>
      <c r="G117" s="346">
        <v>9474</v>
      </c>
      <c r="H117" s="339" t="s">
        <v>2167</v>
      </c>
      <c r="I117" s="350" t="s">
        <v>1932</v>
      </c>
      <c r="J117" s="357" t="s">
        <v>9</v>
      </c>
      <c r="K117" s="339" t="s">
        <v>8</v>
      </c>
      <c r="L117" s="206">
        <v>8</v>
      </c>
      <c r="M117" s="206">
        <v>8.25</v>
      </c>
      <c r="N117" s="206">
        <v>7.75</v>
      </c>
      <c r="O117" s="194" t="s">
        <v>1818</v>
      </c>
      <c r="P117" s="195">
        <v>24</v>
      </c>
      <c r="Q117" s="237"/>
      <c r="R117" s="237"/>
      <c r="S117" s="237"/>
      <c r="T117" s="302"/>
    </row>
    <row r="118" spans="2:20" ht="19.5" customHeight="1">
      <c r="B118" s="301">
        <v>24</v>
      </c>
      <c r="C118" s="197">
        <v>115</v>
      </c>
      <c r="D118" s="202">
        <v>100</v>
      </c>
      <c r="E118" s="203" t="s">
        <v>13</v>
      </c>
      <c r="F118" s="331" t="s">
        <v>1927</v>
      </c>
      <c r="G118" s="386">
        <v>9475</v>
      </c>
      <c r="H118" s="339" t="s">
        <v>1957</v>
      </c>
      <c r="I118" s="350" t="s">
        <v>1958</v>
      </c>
      <c r="J118" s="357" t="s">
        <v>9</v>
      </c>
      <c r="K118" s="339" t="s">
        <v>8</v>
      </c>
      <c r="L118" s="201">
        <v>7.2</v>
      </c>
      <c r="M118" s="201">
        <v>9.5</v>
      </c>
      <c r="N118" s="201">
        <v>7.25</v>
      </c>
      <c r="O118" s="194" t="s">
        <v>1818</v>
      </c>
      <c r="P118" s="195">
        <v>23.95</v>
      </c>
      <c r="Q118" s="237"/>
      <c r="R118" s="237"/>
      <c r="S118" s="237"/>
      <c r="T118" s="302"/>
    </row>
    <row r="119" spans="2:20" ht="19.5" customHeight="1">
      <c r="B119" s="301">
        <v>25</v>
      </c>
      <c r="C119" s="197">
        <v>173</v>
      </c>
      <c r="D119" s="216">
        <v>12</v>
      </c>
      <c r="E119" s="199" t="s">
        <v>13</v>
      </c>
      <c r="F119" s="330" t="s">
        <v>1927</v>
      </c>
      <c r="G119" s="346">
        <v>9476</v>
      </c>
      <c r="H119" s="338" t="s">
        <v>1959</v>
      </c>
      <c r="I119" s="349" t="s">
        <v>193</v>
      </c>
      <c r="J119" s="356" t="s">
        <v>9</v>
      </c>
      <c r="K119" s="338" t="s">
        <v>8</v>
      </c>
      <c r="L119" s="206">
        <v>7.8</v>
      </c>
      <c r="M119" s="206">
        <v>9</v>
      </c>
      <c r="N119" s="206">
        <v>7</v>
      </c>
      <c r="O119" s="194" t="s">
        <v>1818</v>
      </c>
      <c r="P119" s="195">
        <v>23.8</v>
      </c>
      <c r="Q119" s="237"/>
      <c r="R119" s="237"/>
      <c r="S119" s="237"/>
      <c r="T119" s="302"/>
    </row>
    <row r="120" spans="2:20" ht="19.5" customHeight="1">
      <c r="B120" s="301">
        <v>26</v>
      </c>
      <c r="C120" s="197">
        <v>140</v>
      </c>
      <c r="D120" s="223">
        <v>219</v>
      </c>
      <c r="E120" s="203" t="s">
        <v>13</v>
      </c>
      <c r="F120" s="331" t="s">
        <v>1927</v>
      </c>
      <c r="G120" s="386">
        <v>9477</v>
      </c>
      <c r="H120" s="384" t="s">
        <v>1960</v>
      </c>
      <c r="I120" s="350" t="s">
        <v>1946</v>
      </c>
      <c r="J120" s="357" t="s">
        <v>9</v>
      </c>
      <c r="K120" s="339" t="s">
        <v>8</v>
      </c>
      <c r="L120" s="215">
        <v>8.2</v>
      </c>
      <c r="M120" s="215">
        <v>8.25</v>
      </c>
      <c r="N120" s="215">
        <v>7.25</v>
      </c>
      <c r="O120" s="194" t="s">
        <v>1818</v>
      </c>
      <c r="P120" s="195">
        <v>23.7</v>
      </c>
      <c r="Q120" s="237"/>
      <c r="R120" s="237"/>
      <c r="S120" s="237"/>
      <c r="T120" s="302"/>
    </row>
    <row r="121" spans="2:20" ht="19.5" customHeight="1">
      <c r="B121" s="301">
        <v>27</v>
      </c>
      <c r="C121" s="197">
        <v>73</v>
      </c>
      <c r="D121" s="218">
        <v>61</v>
      </c>
      <c r="E121" s="207" t="s">
        <v>13</v>
      </c>
      <c r="F121" s="332" t="s">
        <v>1927</v>
      </c>
      <c r="G121" s="346">
        <v>9478</v>
      </c>
      <c r="H121" s="340" t="s">
        <v>1961</v>
      </c>
      <c r="I121" s="351" t="s">
        <v>1064</v>
      </c>
      <c r="J121" s="358" t="s">
        <v>24</v>
      </c>
      <c r="K121" s="340" t="s">
        <v>8</v>
      </c>
      <c r="L121" s="201">
        <v>7.6</v>
      </c>
      <c r="M121" s="201">
        <v>8.25</v>
      </c>
      <c r="N121" s="201">
        <v>7.75</v>
      </c>
      <c r="O121" s="194" t="s">
        <v>1818</v>
      </c>
      <c r="P121" s="195">
        <v>23.6</v>
      </c>
      <c r="Q121" s="237"/>
      <c r="R121" s="237"/>
      <c r="S121" s="237"/>
      <c r="T121" s="302"/>
    </row>
    <row r="122" spans="2:20" ht="19.5" customHeight="1">
      <c r="B122" s="301">
        <v>28</v>
      </c>
      <c r="C122" s="197">
        <v>108</v>
      </c>
      <c r="D122" s="202">
        <v>149</v>
      </c>
      <c r="E122" s="203" t="s">
        <v>13</v>
      </c>
      <c r="F122" s="331" t="s">
        <v>1927</v>
      </c>
      <c r="G122" s="386">
        <v>9479</v>
      </c>
      <c r="H122" s="339" t="s">
        <v>1962</v>
      </c>
      <c r="I122" s="350" t="s">
        <v>1963</v>
      </c>
      <c r="J122" s="357" t="s">
        <v>24</v>
      </c>
      <c r="K122" s="339" t="s">
        <v>8</v>
      </c>
      <c r="L122" s="206">
        <v>8.4</v>
      </c>
      <c r="M122" s="206">
        <v>6.75</v>
      </c>
      <c r="N122" s="206">
        <v>8.25</v>
      </c>
      <c r="O122" s="194" t="s">
        <v>1818</v>
      </c>
      <c r="P122" s="195">
        <v>23.4</v>
      </c>
      <c r="Q122" s="237"/>
      <c r="R122" s="237"/>
      <c r="S122" s="237"/>
      <c r="T122" s="302"/>
    </row>
    <row r="123" spans="2:20" ht="19.5" customHeight="1">
      <c r="B123" s="301">
        <v>29</v>
      </c>
      <c r="C123" s="197">
        <v>59</v>
      </c>
      <c r="D123" s="209">
        <v>138</v>
      </c>
      <c r="E123" s="210" t="s">
        <v>13</v>
      </c>
      <c r="F123" s="333" t="s">
        <v>1927</v>
      </c>
      <c r="G123" s="346">
        <v>9480</v>
      </c>
      <c r="H123" s="341" t="s">
        <v>1964</v>
      </c>
      <c r="I123" s="352" t="s">
        <v>1834</v>
      </c>
      <c r="J123" s="359" t="s">
        <v>9</v>
      </c>
      <c r="K123" s="341" t="s">
        <v>8</v>
      </c>
      <c r="L123" s="201">
        <v>7.8</v>
      </c>
      <c r="M123" s="201">
        <v>7.25</v>
      </c>
      <c r="N123" s="201">
        <v>8.25</v>
      </c>
      <c r="O123" s="195"/>
      <c r="P123" s="195">
        <v>23.3</v>
      </c>
      <c r="Q123" s="237"/>
      <c r="R123" s="237"/>
      <c r="S123" s="237"/>
      <c r="T123" s="302"/>
    </row>
    <row r="124" spans="2:20" ht="19.5" customHeight="1">
      <c r="B124" s="303">
        <v>30</v>
      </c>
      <c r="C124" s="304">
        <v>198</v>
      </c>
      <c r="D124" s="323">
        <v>127</v>
      </c>
      <c r="E124" s="324" t="s">
        <v>13</v>
      </c>
      <c r="F124" s="336" t="s">
        <v>1927</v>
      </c>
      <c r="G124" s="387">
        <v>9481</v>
      </c>
      <c r="H124" s="343" t="s">
        <v>1965</v>
      </c>
      <c r="I124" s="354" t="s">
        <v>1958</v>
      </c>
      <c r="J124" s="360" t="s">
        <v>24</v>
      </c>
      <c r="K124" s="343" t="s">
        <v>8</v>
      </c>
      <c r="L124" s="309">
        <v>8</v>
      </c>
      <c r="M124" s="309">
        <v>8.25</v>
      </c>
      <c r="N124" s="309">
        <v>7</v>
      </c>
      <c r="O124" s="310" t="s">
        <v>1818</v>
      </c>
      <c r="P124" s="311">
        <v>23.25</v>
      </c>
      <c r="Q124" s="312"/>
      <c r="R124" s="312"/>
      <c r="S124" s="312"/>
      <c r="T124" s="313"/>
    </row>
    <row r="126" spans="2:7" ht="15.75">
      <c r="B126" s="219" t="s">
        <v>1871</v>
      </c>
      <c r="C126" s="219"/>
      <c r="D126" s="219"/>
      <c r="E126" s="219"/>
      <c r="F126" s="219"/>
      <c r="G126" s="220">
        <f>COUNTIF(KC,"L")</f>
        <v>16</v>
      </c>
    </row>
    <row r="127" spans="2:7" ht="15.75">
      <c r="B127" s="219" t="s">
        <v>1872</v>
      </c>
      <c r="C127" s="219"/>
      <c r="D127" s="219"/>
      <c r="E127" s="219"/>
      <c r="F127" s="219"/>
      <c r="G127" s="220">
        <f>COUNTIF(KC,"P")</f>
        <v>14</v>
      </c>
    </row>
    <row r="135" spans="2:20" ht="22.5">
      <c r="B135" s="451" t="s">
        <v>2160</v>
      </c>
      <c r="C135" s="451"/>
      <c r="D135" s="451"/>
      <c r="E135" s="451"/>
      <c r="F135" s="451"/>
      <c r="G135" s="451"/>
      <c r="H135" s="451"/>
      <c r="I135" s="451"/>
      <c r="J135" s="451"/>
      <c r="K135" s="451"/>
      <c r="L135" s="451"/>
      <c r="M135" s="451"/>
      <c r="N135" s="451"/>
      <c r="O135" s="451"/>
      <c r="P135" s="451"/>
      <c r="Q135" s="451"/>
      <c r="R135" s="451"/>
      <c r="S135" s="451"/>
      <c r="T135" s="451"/>
    </row>
    <row r="136" spans="2:20" ht="18.75">
      <c r="B136" s="452" t="s">
        <v>2154</v>
      </c>
      <c r="C136" s="452"/>
      <c r="D136" s="452"/>
      <c r="E136" s="452"/>
      <c r="F136" s="452"/>
      <c r="G136" s="452"/>
      <c r="H136" s="452"/>
      <c r="I136" s="452"/>
      <c r="J136" s="452"/>
      <c r="K136" s="452"/>
      <c r="L136" s="452"/>
      <c r="M136" s="452"/>
      <c r="N136" s="452"/>
      <c r="O136" s="452"/>
      <c r="P136" s="452"/>
      <c r="Q136" s="452"/>
      <c r="R136" s="452"/>
      <c r="S136" s="452"/>
      <c r="T136" s="452"/>
    </row>
    <row r="137" spans="2:20" ht="18.75">
      <c r="B137" s="452" t="s">
        <v>1006</v>
      </c>
      <c r="C137" s="452"/>
      <c r="D137" s="452"/>
      <c r="E137" s="452"/>
      <c r="F137" s="452"/>
      <c r="G137" s="452"/>
      <c r="H137" s="452"/>
      <c r="I137" s="452"/>
      <c r="J137" s="452"/>
      <c r="K137" s="452"/>
      <c r="L137" s="452"/>
      <c r="M137" s="452"/>
      <c r="N137" s="452"/>
      <c r="O137" s="452"/>
      <c r="P137" s="452"/>
      <c r="Q137" s="452"/>
      <c r="R137" s="452"/>
      <c r="S137" s="452"/>
      <c r="T137" s="452"/>
    </row>
    <row r="138" ht="3.75" customHeight="1" thickBot="1"/>
    <row r="139" spans="2:20" ht="31.5">
      <c r="B139" s="6" t="s">
        <v>2155</v>
      </c>
      <c r="C139" s="282" t="s">
        <v>2156</v>
      </c>
      <c r="D139" s="283" t="s">
        <v>1806</v>
      </c>
      <c r="E139" s="284" t="s">
        <v>1807</v>
      </c>
      <c r="F139" s="285" t="s">
        <v>1808</v>
      </c>
      <c r="G139" s="286" t="s">
        <v>1009</v>
      </c>
      <c r="H139" s="285" t="s">
        <v>1013</v>
      </c>
      <c r="I139" s="285" t="s">
        <v>1809</v>
      </c>
      <c r="J139" s="285" t="s">
        <v>3</v>
      </c>
      <c r="K139" s="285" t="s">
        <v>1016</v>
      </c>
      <c r="L139" s="287" t="s">
        <v>1810</v>
      </c>
      <c r="M139" s="288" t="s">
        <v>1811</v>
      </c>
      <c r="N139" s="288" t="s">
        <v>1812</v>
      </c>
      <c r="O139" s="289" t="s">
        <v>1813</v>
      </c>
      <c r="P139" s="290" t="s">
        <v>1814</v>
      </c>
      <c r="Q139" s="442"/>
      <c r="R139" s="443"/>
      <c r="S139" s="443"/>
      <c r="T139" s="444"/>
    </row>
    <row r="140" spans="2:20" ht="19.5" customHeight="1">
      <c r="B140" s="291">
        <v>1</v>
      </c>
      <c r="C140" s="292">
        <v>134</v>
      </c>
      <c r="D140" s="372">
        <v>292</v>
      </c>
      <c r="E140" s="373" t="s">
        <v>13</v>
      </c>
      <c r="F140" s="374" t="s">
        <v>1966</v>
      </c>
      <c r="G140" s="366">
        <v>9482</v>
      </c>
      <c r="H140" s="375" t="s">
        <v>1967</v>
      </c>
      <c r="I140" s="376" t="s">
        <v>1968</v>
      </c>
      <c r="J140" s="370" t="s">
        <v>9</v>
      </c>
      <c r="K140" s="375" t="s">
        <v>8</v>
      </c>
      <c r="L140" s="396">
        <v>9.2</v>
      </c>
      <c r="M140" s="396">
        <v>9.5</v>
      </c>
      <c r="N140" s="396">
        <v>8.25</v>
      </c>
      <c r="O140" s="298" t="s">
        <v>1818</v>
      </c>
      <c r="P140" s="297">
        <v>26.95</v>
      </c>
      <c r="Q140" s="299"/>
      <c r="R140" s="299"/>
      <c r="S140" s="299"/>
      <c r="T140" s="300"/>
    </row>
    <row r="141" spans="2:20" ht="19.5" customHeight="1">
      <c r="B141" s="301">
        <v>2</v>
      </c>
      <c r="C141" s="197">
        <v>141</v>
      </c>
      <c r="D141" s="209">
        <v>254</v>
      </c>
      <c r="E141" s="210" t="s">
        <v>13</v>
      </c>
      <c r="F141" s="333" t="s">
        <v>1966</v>
      </c>
      <c r="G141" s="386">
        <v>9483</v>
      </c>
      <c r="H141" s="341" t="s">
        <v>1969</v>
      </c>
      <c r="I141" s="352" t="s">
        <v>1093</v>
      </c>
      <c r="J141" s="359" t="s">
        <v>9</v>
      </c>
      <c r="K141" s="341" t="s">
        <v>8</v>
      </c>
      <c r="L141" s="201">
        <v>8.8</v>
      </c>
      <c r="M141" s="201">
        <v>9.25</v>
      </c>
      <c r="N141" s="201">
        <v>8.5</v>
      </c>
      <c r="O141" s="194" t="s">
        <v>1818</v>
      </c>
      <c r="P141" s="195">
        <v>26.55</v>
      </c>
      <c r="Q141" s="237"/>
      <c r="R141" s="237"/>
      <c r="S141" s="237"/>
      <c r="T141" s="302"/>
    </row>
    <row r="142" spans="2:20" ht="19.5" customHeight="1">
      <c r="B142" s="301">
        <v>3</v>
      </c>
      <c r="C142" s="197">
        <v>154</v>
      </c>
      <c r="D142" s="202">
        <v>252</v>
      </c>
      <c r="E142" s="203" t="s">
        <v>110</v>
      </c>
      <c r="F142" s="331" t="s">
        <v>1966</v>
      </c>
      <c r="G142" s="346">
        <v>9484</v>
      </c>
      <c r="H142" s="339" t="s">
        <v>1970</v>
      </c>
      <c r="I142" s="350" t="s">
        <v>1971</v>
      </c>
      <c r="J142" s="357" t="s">
        <v>9</v>
      </c>
      <c r="K142" s="339" t="s">
        <v>8</v>
      </c>
      <c r="L142" s="201">
        <v>8.8</v>
      </c>
      <c r="M142" s="201">
        <v>9.5</v>
      </c>
      <c r="N142" s="201">
        <v>8</v>
      </c>
      <c r="O142" s="194" t="s">
        <v>1818</v>
      </c>
      <c r="P142" s="195">
        <v>26.3</v>
      </c>
      <c r="Q142" s="237"/>
      <c r="R142" s="237"/>
      <c r="S142" s="237"/>
      <c r="T142" s="302"/>
    </row>
    <row r="143" spans="2:20" ht="19.5" customHeight="1">
      <c r="B143" s="301">
        <v>4</v>
      </c>
      <c r="C143" s="197">
        <v>96</v>
      </c>
      <c r="D143" s="198">
        <v>47</v>
      </c>
      <c r="E143" s="199" t="s">
        <v>13</v>
      </c>
      <c r="F143" s="330" t="s">
        <v>1966</v>
      </c>
      <c r="G143" s="386">
        <v>9485</v>
      </c>
      <c r="H143" s="338" t="s">
        <v>1972</v>
      </c>
      <c r="I143" s="349" t="s">
        <v>1064</v>
      </c>
      <c r="J143" s="356" t="s">
        <v>9</v>
      </c>
      <c r="K143" s="338" t="s">
        <v>8</v>
      </c>
      <c r="L143" s="195">
        <v>8.6</v>
      </c>
      <c r="M143" s="195">
        <v>9.5</v>
      </c>
      <c r="N143" s="195">
        <v>8</v>
      </c>
      <c r="O143" s="194" t="s">
        <v>1818</v>
      </c>
      <c r="P143" s="195">
        <v>26.1</v>
      </c>
      <c r="Q143" s="237"/>
      <c r="R143" s="237"/>
      <c r="S143" s="237"/>
      <c r="T143" s="302"/>
    </row>
    <row r="144" spans="2:20" ht="19.5" customHeight="1">
      <c r="B144" s="301">
        <v>5</v>
      </c>
      <c r="C144" s="197">
        <v>128</v>
      </c>
      <c r="D144" s="198">
        <v>58</v>
      </c>
      <c r="E144" s="199" t="s">
        <v>13</v>
      </c>
      <c r="F144" s="330" t="s">
        <v>1966</v>
      </c>
      <c r="G144" s="346">
        <v>9486</v>
      </c>
      <c r="H144" s="338" t="s">
        <v>1973</v>
      </c>
      <c r="I144" s="349" t="s">
        <v>1863</v>
      </c>
      <c r="J144" s="356" t="s">
        <v>24</v>
      </c>
      <c r="K144" s="338" t="s">
        <v>8</v>
      </c>
      <c r="L144" s="233">
        <v>8.2</v>
      </c>
      <c r="M144" s="233">
        <v>10</v>
      </c>
      <c r="N144" s="233">
        <v>7.75</v>
      </c>
      <c r="O144" s="194" t="s">
        <v>1818</v>
      </c>
      <c r="P144" s="195">
        <v>25.95</v>
      </c>
      <c r="Q144" s="237"/>
      <c r="R144" s="237"/>
      <c r="S144" s="237"/>
      <c r="T144" s="302"/>
    </row>
    <row r="145" spans="2:20" ht="19.5" customHeight="1">
      <c r="B145" s="301">
        <v>6</v>
      </c>
      <c r="C145" s="197">
        <v>45</v>
      </c>
      <c r="D145" s="202">
        <v>174</v>
      </c>
      <c r="E145" s="203" t="s">
        <v>13</v>
      </c>
      <c r="F145" s="331" t="s">
        <v>1966</v>
      </c>
      <c r="G145" s="386">
        <v>9487</v>
      </c>
      <c r="H145" s="339" t="s">
        <v>1974</v>
      </c>
      <c r="I145" s="350" t="s">
        <v>1241</v>
      </c>
      <c r="J145" s="357" t="s">
        <v>9</v>
      </c>
      <c r="K145" s="339" t="s">
        <v>8</v>
      </c>
      <c r="L145" s="201">
        <v>8</v>
      </c>
      <c r="M145" s="201">
        <v>9.75</v>
      </c>
      <c r="N145" s="201">
        <v>8</v>
      </c>
      <c r="O145" s="194" t="s">
        <v>1818</v>
      </c>
      <c r="P145" s="195">
        <v>25.75</v>
      </c>
      <c r="Q145" s="237"/>
      <c r="R145" s="237"/>
      <c r="S145" s="237"/>
      <c r="T145" s="302"/>
    </row>
    <row r="146" spans="2:20" ht="19.5" customHeight="1">
      <c r="B146" s="301">
        <v>7</v>
      </c>
      <c r="C146" s="197">
        <v>162</v>
      </c>
      <c r="D146" s="216">
        <v>277</v>
      </c>
      <c r="E146" s="199" t="s">
        <v>13</v>
      </c>
      <c r="F146" s="330" t="s">
        <v>1966</v>
      </c>
      <c r="G146" s="346">
        <v>9488</v>
      </c>
      <c r="H146" s="338" t="s">
        <v>1975</v>
      </c>
      <c r="I146" s="349" t="s">
        <v>1976</v>
      </c>
      <c r="J146" s="356" t="s">
        <v>24</v>
      </c>
      <c r="K146" s="339" t="s">
        <v>8</v>
      </c>
      <c r="L146" s="206">
        <v>8.2</v>
      </c>
      <c r="M146" s="206">
        <v>9.25</v>
      </c>
      <c r="N146" s="206">
        <v>8.25</v>
      </c>
      <c r="O146" s="194" t="s">
        <v>1818</v>
      </c>
      <c r="P146" s="195">
        <v>25.7</v>
      </c>
      <c r="Q146" s="237"/>
      <c r="R146" s="237"/>
      <c r="S146" s="237"/>
      <c r="T146" s="302"/>
    </row>
    <row r="147" spans="2:20" ht="19.5" customHeight="1">
      <c r="B147" s="301">
        <v>8</v>
      </c>
      <c r="C147" s="197">
        <v>195</v>
      </c>
      <c r="D147" s="202">
        <v>175</v>
      </c>
      <c r="E147" s="203" t="s">
        <v>13</v>
      </c>
      <c r="F147" s="331" t="s">
        <v>1966</v>
      </c>
      <c r="G147" s="386">
        <v>9489</v>
      </c>
      <c r="H147" s="339" t="s">
        <v>1977</v>
      </c>
      <c r="I147" s="350" t="s">
        <v>1064</v>
      </c>
      <c r="J147" s="357" t="s">
        <v>24</v>
      </c>
      <c r="K147" s="339" t="s">
        <v>8</v>
      </c>
      <c r="L147" s="201">
        <v>8.8</v>
      </c>
      <c r="M147" s="201">
        <v>9.5</v>
      </c>
      <c r="N147" s="201">
        <v>7.25</v>
      </c>
      <c r="O147" s="194" t="s">
        <v>1818</v>
      </c>
      <c r="P147" s="195">
        <v>25.55</v>
      </c>
      <c r="Q147" s="237"/>
      <c r="R147" s="237"/>
      <c r="S147" s="237"/>
      <c r="T147" s="302"/>
    </row>
    <row r="148" spans="2:20" ht="19.5" customHeight="1">
      <c r="B148" s="301">
        <v>9</v>
      </c>
      <c r="C148" s="197">
        <v>168</v>
      </c>
      <c r="D148" s="202">
        <v>142</v>
      </c>
      <c r="E148" s="203" t="s">
        <v>13</v>
      </c>
      <c r="F148" s="331" t="s">
        <v>1966</v>
      </c>
      <c r="G148" s="346">
        <v>9490</v>
      </c>
      <c r="H148" s="339" t="s">
        <v>1978</v>
      </c>
      <c r="I148" s="353" t="s">
        <v>1979</v>
      </c>
      <c r="J148" s="357" t="s">
        <v>24</v>
      </c>
      <c r="K148" s="339" t="s">
        <v>8</v>
      </c>
      <c r="L148" s="201">
        <v>7.6</v>
      </c>
      <c r="M148" s="201">
        <v>9.25</v>
      </c>
      <c r="N148" s="201">
        <v>8.5</v>
      </c>
      <c r="O148" s="194" t="s">
        <v>1818</v>
      </c>
      <c r="P148" s="195">
        <v>25.35</v>
      </c>
      <c r="Q148" s="237"/>
      <c r="R148" s="237"/>
      <c r="S148" s="237"/>
      <c r="T148" s="302"/>
    </row>
    <row r="149" spans="2:20" ht="19.5" customHeight="1">
      <c r="B149" s="301">
        <v>10</v>
      </c>
      <c r="C149" s="197">
        <v>66</v>
      </c>
      <c r="D149" s="218">
        <v>54</v>
      </c>
      <c r="E149" s="207" t="s">
        <v>13</v>
      </c>
      <c r="F149" s="332" t="s">
        <v>1966</v>
      </c>
      <c r="G149" s="386">
        <v>9491</v>
      </c>
      <c r="H149" s="340" t="s">
        <v>1980</v>
      </c>
      <c r="I149" s="351" t="s">
        <v>1160</v>
      </c>
      <c r="J149" s="358" t="s">
        <v>9</v>
      </c>
      <c r="K149" s="340" t="s">
        <v>8</v>
      </c>
      <c r="L149" s="193">
        <v>8</v>
      </c>
      <c r="M149" s="193">
        <v>8.75</v>
      </c>
      <c r="N149" s="193">
        <v>8.5</v>
      </c>
      <c r="O149" s="194" t="s">
        <v>1818</v>
      </c>
      <c r="P149" s="195">
        <v>25.25</v>
      </c>
      <c r="Q149" s="237"/>
      <c r="R149" s="237"/>
      <c r="S149" s="237"/>
      <c r="T149" s="302"/>
    </row>
    <row r="150" spans="2:20" ht="19.5" customHeight="1">
      <c r="B150" s="301">
        <v>11</v>
      </c>
      <c r="C150" s="197">
        <v>60</v>
      </c>
      <c r="D150" s="202">
        <v>166</v>
      </c>
      <c r="E150" s="203" t="s">
        <v>13</v>
      </c>
      <c r="F150" s="331" t="s">
        <v>1966</v>
      </c>
      <c r="G150" s="346">
        <v>9492</v>
      </c>
      <c r="H150" s="339" t="s">
        <v>1981</v>
      </c>
      <c r="I150" s="350" t="s">
        <v>1860</v>
      </c>
      <c r="J150" s="357" t="s">
        <v>24</v>
      </c>
      <c r="K150" s="339" t="s">
        <v>8</v>
      </c>
      <c r="L150" s="206">
        <v>8.4</v>
      </c>
      <c r="M150" s="206">
        <v>9.25</v>
      </c>
      <c r="N150" s="206">
        <v>7.5</v>
      </c>
      <c r="O150" s="194" t="s">
        <v>1818</v>
      </c>
      <c r="P150" s="195">
        <v>25.15</v>
      </c>
      <c r="Q150" s="237"/>
      <c r="R150" s="237"/>
      <c r="S150" s="237"/>
      <c r="T150" s="302"/>
    </row>
    <row r="151" spans="2:20" ht="19.5" customHeight="1">
      <c r="B151" s="301">
        <v>12</v>
      </c>
      <c r="C151" s="197">
        <v>22</v>
      </c>
      <c r="D151" s="198">
        <v>62</v>
      </c>
      <c r="E151" s="207" t="s">
        <v>13</v>
      </c>
      <c r="F151" s="332" t="s">
        <v>1966</v>
      </c>
      <c r="G151" s="386">
        <v>9493</v>
      </c>
      <c r="H151" s="340" t="s">
        <v>1982</v>
      </c>
      <c r="I151" s="351" t="s">
        <v>1946</v>
      </c>
      <c r="J151" s="358" t="s">
        <v>24</v>
      </c>
      <c r="K151" s="340" t="s">
        <v>8</v>
      </c>
      <c r="L151" s="201">
        <v>7</v>
      </c>
      <c r="M151" s="201">
        <v>9.5</v>
      </c>
      <c r="N151" s="201">
        <v>8.5</v>
      </c>
      <c r="O151" s="194" t="s">
        <v>1818</v>
      </c>
      <c r="P151" s="195">
        <v>25</v>
      </c>
      <c r="Q151" s="237"/>
      <c r="R151" s="237"/>
      <c r="S151" s="237"/>
      <c r="T151" s="302"/>
    </row>
    <row r="152" spans="2:20" ht="19.5" customHeight="1">
      <c r="B152" s="301">
        <v>13</v>
      </c>
      <c r="C152" s="197">
        <v>74</v>
      </c>
      <c r="D152" s="216">
        <v>69</v>
      </c>
      <c r="E152" s="199" t="s">
        <v>13</v>
      </c>
      <c r="F152" s="330" t="s">
        <v>1966</v>
      </c>
      <c r="G152" s="346">
        <v>9494</v>
      </c>
      <c r="H152" s="338" t="s">
        <v>1983</v>
      </c>
      <c r="I152" s="349" t="s">
        <v>1056</v>
      </c>
      <c r="J152" s="356" t="s">
        <v>24</v>
      </c>
      <c r="K152" s="338" t="s">
        <v>8</v>
      </c>
      <c r="L152" s="206">
        <v>7.6</v>
      </c>
      <c r="M152" s="206">
        <v>9.25</v>
      </c>
      <c r="N152" s="206">
        <v>8</v>
      </c>
      <c r="O152" s="194" t="s">
        <v>1818</v>
      </c>
      <c r="P152" s="195">
        <v>24.85</v>
      </c>
      <c r="Q152" s="237"/>
      <c r="R152" s="237"/>
      <c r="S152" s="237"/>
      <c r="T152" s="302"/>
    </row>
    <row r="153" spans="2:20" ht="19.5" customHeight="1">
      <c r="B153" s="301">
        <v>14</v>
      </c>
      <c r="C153" s="197">
        <v>9</v>
      </c>
      <c r="D153" s="202">
        <v>154</v>
      </c>
      <c r="E153" s="203" t="s">
        <v>13</v>
      </c>
      <c r="F153" s="331" t="s">
        <v>1966</v>
      </c>
      <c r="G153" s="386">
        <v>9495</v>
      </c>
      <c r="H153" s="339" t="s">
        <v>1984</v>
      </c>
      <c r="I153" s="350" t="s">
        <v>1985</v>
      </c>
      <c r="J153" s="357" t="s">
        <v>9</v>
      </c>
      <c r="K153" s="339" t="s">
        <v>8</v>
      </c>
      <c r="L153" s="206">
        <v>7.8</v>
      </c>
      <c r="M153" s="206">
        <v>8.75</v>
      </c>
      <c r="N153" s="206">
        <v>8.25</v>
      </c>
      <c r="O153" s="194" t="s">
        <v>1818</v>
      </c>
      <c r="P153" s="195">
        <v>24.8</v>
      </c>
      <c r="Q153" s="237"/>
      <c r="R153" s="237"/>
      <c r="S153" s="237"/>
      <c r="T153" s="302"/>
    </row>
    <row r="154" spans="2:20" ht="19.5" customHeight="1">
      <c r="B154" s="301">
        <v>15</v>
      </c>
      <c r="C154" s="197">
        <v>116</v>
      </c>
      <c r="D154" s="202">
        <v>177</v>
      </c>
      <c r="E154" s="203" t="s">
        <v>13</v>
      </c>
      <c r="F154" s="331" t="s">
        <v>1966</v>
      </c>
      <c r="G154" s="346">
        <v>9496</v>
      </c>
      <c r="H154" s="339" t="s">
        <v>1986</v>
      </c>
      <c r="I154" s="350" t="s">
        <v>1987</v>
      </c>
      <c r="J154" s="357" t="s">
        <v>9</v>
      </c>
      <c r="K154" s="339" t="s">
        <v>8</v>
      </c>
      <c r="L154" s="193">
        <v>7.4</v>
      </c>
      <c r="M154" s="193">
        <v>9</v>
      </c>
      <c r="N154" s="193">
        <v>8.25</v>
      </c>
      <c r="O154" s="194" t="s">
        <v>1818</v>
      </c>
      <c r="P154" s="195">
        <v>24.65</v>
      </c>
      <c r="Q154" s="237"/>
      <c r="R154" s="237"/>
      <c r="S154" s="237"/>
      <c r="T154" s="302"/>
    </row>
    <row r="155" spans="2:20" ht="19.5" customHeight="1">
      <c r="B155" s="301">
        <v>16</v>
      </c>
      <c r="C155" s="197">
        <v>37</v>
      </c>
      <c r="D155" s="216">
        <v>36</v>
      </c>
      <c r="E155" s="199" t="s">
        <v>13</v>
      </c>
      <c r="F155" s="330" t="s">
        <v>1966</v>
      </c>
      <c r="G155" s="386">
        <v>9497</v>
      </c>
      <c r="H155" s="338" t="s">
        <v>1988</v>
      </c>
      <c r="I155" s="349" t="s">
        <v>1837</v>
      </c>
      <c r="J155" s="356" t="s">
        <v>24</v>
      </c>
      <c r="K155" s="338" t="s">
        <v>8</v>
      </c>
      <c r="L155" s="206">
        <v>8</v>
      </c>
      <c r="M155" s="206">
        <v>8.75</v>
      </c>
      <c r="N155" s="206">
        <v>7.75</v>
      </c>
      <c r="O155" s="194" t="s">
        <v>1818</v>
      </c>
      <c r="P155" s="195">
        <v>24.5</v>
      </c>
      <c r="Q155" s="237"/>
      <c r="R155" s="237"/>
      <c r="S155" s="237"/>
      <c r="T155" s="302"/>
    </row>
    <row r="156" spans="2:20" ht="19.5" customHeight="1">
      <c r="B156" s="301">
        <v>17</v>
      </c>
      <c r="C156" s="197">
        <v>181</v>
      </c>
      <c r="D156" s="218">
        <v>293</v>
      </c>
      <c r="E156" s="207" t="s">
        <v>13</v>
      </c>
      <c r="F156" s="332" t="s">
        <v>1966</v>
      </c>
      <c r="G156" s="346">
        <v>9498</v>
      </c>
      <c r="H156" s="340" t="s">
        <v>1989</v>
      </c>
      <c r="I156" s="351" t="s">
        <v>1990</v>
      </c>
      <c r="J156" s="358" t="s">
        <v>24</v>
      </c>
      <c r="K156" s="340" t="s">
        <v>8</v>
      </c>
      <c r="L156" s="201">
        <v>8.4</v>
      </c>
      <c r="M156" s="201">
        <v>9.25</v>
      </c>
      <c r="N156" s="201">
        <v>6.75</v>
      </c>
      <c r="O156" s="194" t="s">
        <v>1818</v>
      </c>
      <c r="P156" s="195">
        <v>24.4</v>
      </c>
      <c r="Q156" s="237"/>
      <c r="R156" s="237"/>
      <c r="S156" s="237"/>
      <c r="T156" s="302"/>
    </row>
    <row r="157" spans="2:20" ht="19.5" customHeight="1">
      <c r="B157" s="301">
        <v>18</v>
      </c>
      <c r="C157" s="197">
        <v>104</v>
      </c>
      <c r="D157" s="202">
        <v>153</v>
      </c>
      <c r="E157" s="203" t="s">
        <v>13</v>
      </c>
      <c r="F157" s="331" t="s">
        <v>1966</v>
      </c>
      <c r="G157" s="386">
        <v>9499</v>
      </c>
      <c r="H157" s="339" t="s">
        <v>1991</v>
      </c>
      <c r="I157" s="350" t="s">
        <v>1992</v>
      </c>
      <c r="J157" s="357" t="s">
        <v>9</v>
      </c>
      <c r="K157" s="339" t="s">
        <v>8</v>
      </c>
      <c r="L157" s="201">
        <v>8.6</v>
      </c>
      <c r="M157" s="201">
        <v>8.25</v>
      </c>
      <c r="N157" s="201">
        <v>7.5</v>
      </c>
      <c r="O157" s="195"/>
      <c r="P157" s="195">
        <v>24.35</v>
      </c>
      <c r="Q157" s="237"/>
      <c r="R157" s="237"/>
      <c r="S157" s="237"/>
      <c r="T157" s="302"/>
    </row>
    <row r="158" spans="2:20" ht="19.5" customHeight="1">
      <c r="B158" s="301">
        <v>19</v>
      </c>
      <c r="C158" s="197">
        <v>54</v>
      </c>
      <c r="D158" s="218">
        <v>73</v>
      </c>
      <c r="E158" s="207" t="s">
        <v>13</v>
      </c>
      <c r="F158" s="332" t="s">
        <v>1966</v>
      </c>
      <c r="G158" s="346">
        <v>9500</v>
      </c>
      <c r="H158" s="340" t="s">
        <v>1993</v>
      </c>
      <c r="I158" s="390" t="s">
        <v>1994</v>
      </c>
      <c r="J158" s="358" t="s">
        <v>9</v>
      </c>
      <c r="K158" s="340" t="s">
        <v>8</v>
      </c>
      <c r="L158" s="206">
        <v>8</v>
      </c>
      <c r="M158" s="206">
        <v>9.25</v>
      </c>
      <c r="N158" s="206">
        <v>7</v>
      </c>
      <c r="O158" s="194" t="s">
        <v>1818</v>
      </c>
      <c r="P158" s="195">
        <v>24.25</v>
      </c>
      <c r="Q158" s="237"/>
      <c r="R158" s="237"/>
      <c r="S158" s="237"/>
      <c r="T158" s="302"/>
    </row>
    <row r="159" spans="2:20" ht="19.5" customHeight="1">
      <c r="B159" s="301">
        <v>20</v>
      </c>
      <c r="C159" s="197">
        <v>90</v>
      </c>
      <c r="D159" s="202">
        <v>193</v>
      </c>
      <c r="E159" s="203" t="s">
        <v>13</v>
      </c>
      <c r="F159" s="331" t="s">
        <v>1966</v>
      </c>
      <c r="G159" s="386">
        <v>9501</v>
      </c>
      <c r="H159" s="339" t="s">
        <v>1995</v>
      </c>
      <c r="I159" s="368" t="s">
        <v>1996</v>
      </c>
      <c r="J159" s="357" t="s">
        <v>9</v>
      </c>
      <c r="K159" s="339" t="s">
        <v>8</v>
      </c>
      <c r="L159" s="215">
        <v>8.6</v>
      </c>
      <c r="M159" s="215">
        <v>8</v>
      </c>
      <c r="N159" s="215">
        <v>7.5</v>
      </c>
      <c r="O159" s="194" t="s">
        <v>1818</v>
      </c>
      <c r="P159" s="195">
        <v>24.1</v>
      </c>
      <c r="Q159" s="237"/>
      <c r="R159" s="237"/>
      <c r="S159" s="237"/>
      <c r="T159" s="302"/>
    </row>
    <row r="160" spans="2:20" ht="19.5" customHeight="1">
      <c r="B160" s="301">
        <v>21</v>
      </c>
      <c r="C160" s="197">
        <v>199</v>
      </c>
      <c r="D160" s="202">
        <v>182</v>
      </c>
      <c r="E160" s="203" t="s">
        <v>13</v>
      </c>
      <c r="F160" s="331" t="s">
        <v>1966</v>
      </c>
      <c r="G160" s="346">
        <v>9502</v>
      </c>
      <c r="H160" s="339" t="s">
        <v>2172</v>
      </c>
      <c r="I160" s="368" t="s">
        <v>1997</v>
      </c>
      <c r="J160" s="357" t="s">
        <v>24</v>
      </c>
      <c r="K160" s="339" t="s">
        <v>8</v>
      </c>
      <c r="L160" s="206">
        <v>7.6</v>
      </c>
      <c r="M160" s="206">
        <v>9</v>
      </c>
      <c r="N160" s="206">
        <v>7.5</v>
      </c>
      <c r="O160" s="194" t="s">
        <v>1818</v>
      </c>
      <c r="P160" s="195">
        <v>24.1</v>
      </c>
      <c r="Q160" s="237"/>
      <c r="R160" s="237"/>
      <c r="S160" s="237"/>
      <c r="T160" s="302"/>
    </row>
    <row r="161" spans="2:20" ht="19.5" customHeight="1">
      <c r="B161" s="301">
        <v>22</v>
      </c>
      <c r="C161" s="197">
        <v>84</v>
      </c>
      <c r="D161" s="202">
        <v>183</v>
      </c>
      <c r="E161" s="203" t="s">
        <v>13</v>
      </c>
      <c r="F161" s="331" t="s">
        <v>1966</v>
      </c>
      <c r="G161" s="386">
        <v>9503</v>
      </c>
      <c r="H161" s="339" t="s">
        <v>1998</v>
      </c>
      <c r="I161" s="350" t="s">
        <v>1126</v>
      </c>
      <c r="J161" s="357" t="s">
        <v>9</v>
      </c>
      <c r="K161" s="339" t="s">
        <v>8</v>
      </c>
      <c r="L161" s="201">
        <v>7.8</v>
      </c>
      <c r="M161" s="201">
        <v>9.25</v>
      </c>
      <c r="N161" s="201">
        <v>7</v>
      </c>
      <c r="O161" s="194" t="s">
        <v>1818</v>
      </c>
      <c r="P161" s="195">
        <v>24.05</v>
      </c>
      <c r="Q161" s="237"/>
      <c r="R161" s="237"/>
      <c r="S161" s="237"/>
      <c r="T161" s="302"/>
    </row>
    <row r="162" spans="2:20" ht="19.5" customHeight="1">
      <c r="B162" s="301">
        <v>23</v>
      </c>
      <c r="C162" s="197">
        <v>180</v>
      </c>
      <c r="D162" s="202">
        <v>204</v>
      </c>
      <c r="E162" s="203" t="s">
        <v>13</v>
      </c>
      <c r="F162" s="331" t="s">
        <v>1966</v>
      </c>
      <c r="G162" s="346">
        <v>9504</v>
      </c>
      <c r="H162" s="445" t="s">
        <v>1999</v>
      </c>
      <c r="I162" s="350" t="s">
        <v>1132</v>
      </c>
      <c r="J162" s="357" t="s">
        <v>9</v>
      </c>
      <c r="K162" s="339" t="s">
        <v>8</v>
      </c>
      <c r="L162" s="206">
        <v>8</v>
      </c>
      <c r="M162" s="206">
        <v>8.5</v>
      </c>
      <c r="N162" s="206">
        <v>7.5</v>
      </c>
      <c r="O162" s="194" t="s">
        <v>1818</v>
      </c>
      <c r="P162" s="195">
        <v>24</v>
      </c>
      <c r="Q162" s="237"/>
      <c r="R162" s="237"/>
      <c r="S162" s="237"/>
      <c r="T162" s="302"/>
    </row>
    <row r="163" spans="2:20" ht="19.5" customHeight="1">
      <c r="B163" s="301">
        <v>24</v>
      </c>
      <c r="C163" s="197">
        <v>122</v>
      </c>
      <c r="D163" s="202">
        <v>223</v>
      </c>
      <c r="E163" s="203" t="s">
        <v>110</v>
      </c>
      <c r="F163" s="331" t="s">
        <v>1966</v>
      </c>
      <c r="G163" s="386">
        <v>9505</v>
      </c>
      <c r="H163" s="339" t="s">
        <v>2000</v>
      </c>
      <c r="I163" s="350" t="s">
        <v>2001</v>
      </c>
      <c r="J163" s="357" t="s">
        <v>24</v>
      </c>
      <c r="K163" s="339" t="s">
        <v>8</v>
      </c>
      <c r="L163" s="201">
        <v>7.4</v>
      </c>
      <c r="M163" s="201">
        <v>8.75</v>
      </c>
      <c r="N163" s="201">
        <v>7.75</v>
      </c>
      <c r="O163" s="194" t="s">
        <v>1818</v>
      </c>
      <c r="P163" s="195">
        <v>23.9</v>
      </c>
      <c r="Q163" s="237"/>
      <c r="R163" s="237"/>
      <c r="S163" s="237"/>
      <c r="T163" s="302"/>
    </row>
    <row r="164" spans="2:20" ht="19.5" customHeight="1">
      <c r="B164" s="301">
        <v>25</v>
      </c>
      <c r="C164" s="197">
        <v>109</v>
      </c>
      <c r="D164" s="202">
        <v>171</v>
      </c>
      <c r="E164" s="203" t="s">
        <v>13</v>
      </c>
      <c r="F164" s="331" t="s">
        <v>1966</v>
      </c>
      <c r="G164" s="346">
        <v>9506</v>
      </c>
      <c r="H164" s="339" t="s">
        <v>2002</v>
      </c>
      <c r="I164" s="350" t="s">
        <v>2003</v>
      </c>
      <c r="J164" s="357" t="s">
        <v>9</v>
      </c>
      <c r="K164" s="339" t="s">
        <v>8</v>
      </c>
      <c r="L164" s="206">
        <v>7.8</v>
      </c>
      <c r="M164" s="206">
        <v>8.25</v>
      </c>
      <c r="N164" s="206">
        <v>7.75</v>
      </c>
      <c r="O164" s="194" t="s">
        <v>1818</v>
      </c>
      <c r="P164" s="195">
        <v>23.8</v>
      </c>
      <c r="Q164" s="237"/>
      <c r="R164" s="237"/>
      <c r="S164" s="237"/>
      <c r="T164" s="302"/>
    </row>
    <row r="165" spans="2:20" ht="19.5" customHeight="1">
      <c r="B165" s="301">
        <v>26</v>
      </c>
      <c r="C165" s="197">
        <v>149</v>
      </c>
      <c r="D165" s="216">
        <v>34</v>
      </c>
      <c r="E165" s="199" t="s">
        <v>13</v>
      </c>
      <c r="F165" s="330" t="s">
        <v>1966</v>
      </c>
      <c r="G165" s="386">
        <v>9507</v>
      </c>
      <c r="H165" s="338" t="s">
        <v>2004</v>
      </c>
      <c r="I165" s="349" t="s">
        <v>2005</v>
      </c>
      <c r="J165" s="356" t="s">
        <v>9</v>
      </c>
      <c r="K165" s="338" t="s">
        <v>2006</v>
      </c>
      <c r="L165" s="201">
        <v>7.8</v>
      </c>
      <c r="M165" s="201">
        <v>8.75</v>
      </c>
      <c r="N165" s="201">
        <v>7.25</v>
      </c>
      <c r="O165" s="195"/>
      <c r="P165" s="195">
        <v>23.8</v>
      </c>
      <c r="Q165" s="237"/>
      <c r="R165" s="237"/>
      <c r="S165" s="237"/>
      <c r="T165" s="302"/>
    </row>
    <row r="166" spans="2:20" ht="19.5" customHeight="1">
      <c r="B166" s="301">
        <v>27</v>
      </c>
      <c r="C166" s="197">
        <v>207</v>
      </c>
      <c r="D166" s="202">
        <v>146</v>
      </c>
      <c r="E166" s="203" t="s">
        <v>110</v>
      </c>
      <c r="F166" s="331" t="s">
        <v>1966</v>
      </c>
      <c r="G166" s="346">
        <v>9508</v>
      </c>
      <c r="H166" s="339" t="s">
        <v>2007</v>
      </c>
      <c r="I166" s="353" t="s">
        <v>2008</v>
      </c>
      <c r="J166" s="357" t="s">
        <v>24</v>
      </c>
      <c r="K166" s="339" t="s">
        <v>8</v>
      </c>
      <c r="L166" s="193">
        <v>6.8</v>
      </c>
      <c r="M166" s="193">
        <v>9</v>
      </c>
      <c r="N166" s="193">
        <v>7.75</v>
      </c>
      <c r="O166" s="194" t="s">
        <v>1818</v>
      </c>
      <c r="P166" s="195">
        <v>23.55</v>
      </c>
      <c r="Q166" s="237"/>
      <c r="R166" s="237"/>
      <c r="S166" s="237"/>
      <c r="T166" s="302"/>
    </row>
    <row r="167" spans="2:20" ht="19.5" customHeight="1">
      <c r="B167" s="301">
        <v>28</v>
      </c>
      <c r="C167" s="197">
        <v>30</v>
      </c>
      <c r="D167" s="216">
        <v>65</v>
      </c>
      <c r="E167" s="199" t="s">
        <v>13</v>
      </c>
      <c r="F167" s="330" t="s">
        <v>1966</v>
      </c>
      <c r="G167" s="386">
        <v>9509</v>
      </c>
      <c r="H167" s="338" t="s">
        <v>2009</v>
      </c>
      <c r="I167" s="349" t="s">
        <v>2010</v>
      </c>
      <c r="J167" s="356" t="s">
        <v>24</v>
      </c>
      <c r="K167" s="338" t="s">
        <v>8</v>
      </c>
      <c r="L167" s="206">
        <v>7.4</v>
      </c>
      <c r="M167" s="206">
        <v>8.75</v>
      </c>
      <c r="N167" s="206">
        <v>7.25</v>
      </c>
      <c r="O167" s="194" t="s">
        <v>1818</v>
      </c>
      <c r="P167" s="195">
        <v>23.4</v>
      </c>
      <c r="Q167" s="237"/>
      <c r="R167" s="237"/>
      <c r="S167" s="237"/>
      <c r="T167" s="302"/>
    </row>
    <row r="168" spans="2:20" ht="19.5" customHeight="1">
      <c r="B168" s="301">
        <v>29</v>
      </c>
      <c r="C168" s="197">
        <v>202</v>
      </c>
      <c r="D168" s="216">
        <v>304</v>
      </c>
      <c r="E168" s="199" t="s">
        <v>13</v>
      </c>
      <c r="F168" s="330" t="s">
        <v>1966</v>
      </c>
      <c r="G168" s="346">
        <v>9510</v>
      </c>
      <c r="H168" s="338" t="s">
        <v>2173</v>
      </c>
      <c r="I168" s="349" t="s">
        <v>2011</v>
      </c>
      <c r="J168" s="356" t="s">
        <v>24</v>
      </c>
      <c r="K168" s="338" t="s">
        <v>8</v>
      </c>
      <c r="L168" s="201">
        <v>7.4</v>
      </c>
      <c r="M168" s="201">
        <v>8.75</v>
      </c>
      <c r="N168" s="201">
        <v>7.25</v>
      </c>
      <c r="O168" s="195"/>
      <c r="P168" s="195">
        <v>23.4</v>
      </c>
      <c r="Q168" s="237"/>
      <c r="R168" s="237"/>
      <c r="S168" s="237"/>
      <c r="T168" s="302"/>
    </row>
    <row r="169" spans="2:20" ht="19.5" customHeight="1">
      <c r="B169" s="303">
        <v>30</v>
      </c>
      <c r="C169" s="304">
        <v>174</v>
      </c>
      <c r="D169" s="305">
        <v>2</v>
      </c>
      <c r="E169" s="306" t="s">
        <v>13</v>
      </c>
      <c r="F169" s="377" t="s">
        <v>1966</v>
      </c>
      <c r="G169" s="387">
        <v>9511</v>
      </c>
      <c r="H169" s="378" t="s">
        <v>2012</v>
      </c>
      <c r="I169" s="379" t="s">
        <v>1892</v>
      </c>
      <c r="J169" s="371" t="s">
        <v>9</v>
      </c>
      <c r="K169" s="378" t="s">
        <v>8</v>
      </c>
      <c r="L169" s="309">
        <v>7.8</v>
      </c>
      <c r="M169" s="309">
        <v>8.75</v>
      </c>
      <c r="N169" s="309">
        <v>6.75</v>
      </c>
      <c r="O169" s="310" t="s">
        <v>1818</v>
      </c>
      <c r="P169" s="311">
        <v>23.3</v>
      </c>
      <c r="Q169" s="312"/>
      <c r="R169" s="312"/>
      <c r="S169" s="312"/>
      <c r="T169" s="313"/>
    </row>
    <row r="170" ht="15.75">
      <c r="G170" s="245"/>
    </row>
    <row r="171" spans="2:7" ht="15.75">
      <c r="B171" s="219" t="s">
        <v>1871</v>
      </c>
      <c r="C171" s="219"/>
      <c r="D171" s="219"/>
      <c r="E171" s="219"/>
      <c r="F171" s="219"/>
      <c r="G171" s="220">
        <f>COUNTIF(KD,"L")</f>
        <v>16</v>
      </c>
    </row>
    <row r="172" spans="2:7" ht="15.75">
      <c r="B172" s="219" t="s">
        <v>1872</v>
      </c>
      <c r="C172" s="219"/>
      <c r="D172" s="219"/>
      <c r="E172" s="219"/>
      <c r="F172" s="219"/>
      <c r="G172" s="220">
        <f>COUNTIF(KD,"P")</f>
        <v>14</v>
      </c>
    </row>
    <row r="173" ht="15.75">
      <c r="G173" s="246"/>
    </row>
    <row r="180" spans="2:20" ht="22.5">
      <c r="B180" s="451" t="s">
        <v>2159</v>
      </c>
      <c r="C180" s="451"/>
      <c r="D180" s="451"/>
      <c r="E180" s="451"/>
      <c r="F180" s="451"/>
      <c r="G180" s="451"/>
      <c r="H180" s="451"/>
      <c r="I180" s="451"/>
      <c r="J180" s="451"/>
      <c r="K180" s="451"/>
      <c r="L180" s="451"/>
      <c r="M180" s="451"/>
      <c r="N180" s="451"/>
      <c r="O180" s="451"/>
      <c r="P180" s="451"/>
      <c r="Q180" s="451"/>
      <c r="R180" s="451"/>
      <c r="S180" s="451"/>
      <c r="T180" s="451"/>
    </row>
    <row r="181" spans="2:20" ht="18.75">
      <c r="B181" s="452" t="s">
        <v>2154</v>
      </c>
      <c r="C181" s="452"/>
      <c r="D181" s="452"/>
      <c r="E181" s="452"/>
      <c r="F181" s="452"/>
      <c r="G181" s="452"/>
      <c r="H181" s="452"/>
      <c r="I181" s="452"/>
      <c r="J181" s="452"/>
      <c r="K181" s="452"/>
      <c r="L181" s="452"/>
      <c r="M181" s="452"/>
      <c r="N181" s="452"/>
      <c r="O181" s="452"/>
      <c r="P181" s="452"/>
      <c r="Q181" s="452"/>
      <c r="R181" s="452"/>
      <c r="S181" s="452"/>
      <c r="T181" s="452"/>
    </row>
    <row r="182" spans="2:20" ht="18.75">
      <c r="B182" s="452" t="s">
        <v>1006</v>
      </c>
      <c r="C182" s="452"/>
      <c r="D182" s="452"/>
      <c r="E182" s="452"/>
      <c r="F182" s="452"/>
      <c r="G182" s="452"/>
      <c r="H182" s="452"/>
      <c r="I182" s="452"/>
      <c r="J182" s="452"/>
      <c r="K182" s="452"/>
      <c r="L182" s="452"/>
      <c r="M182" s="452"/>
      <c r="N182" s="452"/>
      <c r="O182" s="452"/>
      <c r="P182" s="452"/>
      <c r="Q182" s="452"/>
      <c r="R182" s="452"/>
      <c r="S182" s="452"/>
      <c r="T182" s="452"/>
    </row>
    <row r="183" ht="6.75" customHeight="1" thickBot="1"/>
    <row r="184" spans="2:20" ht="31.5">
      <c r="B184" s="6" t="s">
        <v>2155</v>
      </c>
      <c r="C184" s="282" t="s">
        <v>2156</v>
      </c>
      <c r="D184" s="283" t="s">
        <v>1806</v>
      </c>
      <c r="E184" s="284" t="s">
        <v>1807</v>
      </c>
      <c r="F184" s="285" t="s">
        <v>1808</v>
      </c>
      <c r="G184" s="286" t="s">
        <v>1009</v>
      </c>
      <c r="H184" s="285" t="s">
        <v>1013</v>
      </c>
      <c r="I184" s="285" t="s">
        <v>1809</v>
      </c>
      <c r="J184" s="285" t="s">
        <v>3</v>
      </c>
      <c r="K184" s="285" t="s">
        <v>1016</v>
      </c>
      <c r="L184" s="287" t="s">
        <v>1810</v>
      </c>
      <c r="M184" s="288" t="s">
        <v>1811</v>
      </c>
      <c r="N184" s="288" t="s">
        <v>1812</v>
      </c>
      <c r="O184" s="289" t="s">
        <v>1813</v>
      </c>
      <c r="P184" s="290" t="s">
        <v>1814</v>
      </c>
      <c r="Q184" s="442"/>
      <c r="R184" s="443"/>
      <c r="S184" s="443"/>
      <c r="T184" s="444"/>
    </row>
    <row r="185" spans="2:20" ht="19.5" customHeight="1">
      <c r="B185" s="317">
        <v>1</v>
      </c>
      <c r="C185" s="292">
        <v>91</v>
      </c>
      <c r="D185" s="293">
        <v>217</v>
      </c>
      <c r="E185" s="294" t="s">
        <v>13</v>
      </c>
      <c r="F185" s="393" t="s">
        <v>2013</v>
      </c>
      <c r="G185" s="385">
        <v>9512</v>
      </c>
      <c r="H185" s="394" t="s">
        <v>2014</v>
      </c>
      <c r="I185" s="395" t="s">
        <v>2015</v>
      </c>
      <c r="J185" s="391" t="s">
        <v>24</v>
      </c>
      <c r="K185" s="394" t="s">
        <v>8</v>
      </c>
      <c r="L185" s="297">
        <v>9</v>
      </c>
      <c r="M185" s="297">
        <v>9.5</v>
      </c>
      <c r="N185" s="297">
        <v>8.25</v>
      </c>
      <c r="O185" s="298" t="s">
        <v>1818</v>
      </c>
      <c r="P185" s="297">
        <v>26.75</v>
      </c>
      <c r="Q185" s="299"/>
      <c r="R185" s="299"/>
      <c r="S185" s="299"/>
      <c r="T185" s="300"/>
    </row>
    <row r="186" spans="2:20" ht="19.5" customHeight="1">
      <c r="B186" s="321">
        <v>2</v>
      </c>
      <c r="C186" s="197">
        <v>24</v>
      </c>
      <c r="D186" s="216">
        <v>76</v>
      </c>
      <c r="E186" s="199" t="s">
        <v>13</v>
      </c>
      <c r="F186" s="330" t="s">
        <v>2013</v>
      </c>
      <c r="G186" s="345">
        <v>9513</v>
      </c>
      <c r="H186" s="338" t="s">
        <v>2016</v>
      </c>
      <c r="I186" s="349" t="s">
        <v>2017</v>
      </c>
      <c r="J186" s="356" t="s">
        <v>9</v>
      </c>
      <c r="K186" s="338" t="s">
        <v>8</v>
      </c>
      <c r="L186" s="201">
        <v>9</v>
      </c>
      <c r="M186" s="201">
        <v>9.25</v>
      </c>
      <c r="N186" s="201">
        <v>8.25</v>
      </c>
      <c r="O186" s="194" t="s">
        <v>1818</v>
      </c>
      <c r="P186" s="195">
        <v>26.5</v>
      </c>
      <c r="Q186" s="237"/>
      <c r="R186" s="237"/>
      <c r="S186" s="237"/>
      <c r="T186" s="302"/>
    </row>
    <row r="187" spans="2:20" ht="19.5" customHeight="1">
      <c r="B187" s="301">
        <v>3</v>
      </c>
      <c r="C187" s="197">
        <v>206</v>
      </c>
      <c r="D187" s="214">
        <v>211</v>
      </c>
      <c r="E187" s="203" t="s">
        <v>13</v>
      </c>
      <c r="F187" s="331" t="s">
        <v>2013</v>
      </c>
      <c r="G187" s="346">
        <v>9514</v>
      </c>
      <c r="H187" s="339" t="s">
        <v>2018</v>
      </c>
      <c r="I187" s="368" t="s">
        <v>2019</v>
      </c>
      <c r="J187" s="357" t="s">
        <v>9</v>
      </c>
      <c r="K187" s="339" t="s">
        <v>8</v>
      </c>
      <c r="L187" s="215">
        <v>8</v>
      </c>
      <c r="M187" s="215">
        <v>9.5</v>
      </c>
      <c r="N187" s="215">
        <v>8.75</v>
      </c>
      <c r="O187" s="194" t="s">
        <v>1818</v>
      </c>
      <c r="P187" s="195">
        <v>26.25</v>
      </c>
      <c r="Q187" s="237"/>
      <c r="R187" s="237"/>
      <c r="S187" s="237"/>
      <c r="T187" s="302"/>
    </row>
    <row r="188" spans="2:20" ht="19.5" customHeight="1">
      <c r="B188" s="321">
        <v>4</v>
      </c>
      <c r="C188" s="197">
        <v>117</v>
      </c>
      <c r="D188" s="198">
        <v>75</v>
      </c>
      <c r="E188" s="199" t="s">
        <v>13</v>
      </c>
      <c r="F188" s="330" t="s">
        <v>2013</v>
      </c>
      <c r="G188" s="345">
        <v>9515</v>
      </c>
      <c r="H188" s="338" t="s">
        <v>2020</v>
      </c>
      <c r="I188" s="349" t="s">
        <v>2021</v>
      </c>
      <c r="J188" s="356" t="s">
        <v>9</v>
      </c>
      <c r="K188" s="338" t="s">
        <v>8</v>
      </c>
      <c r="L188" s="206">
        <v>7.6</v>
      </c>
      <c r="M188" s="206">
        <v>9.5</v>
      </c>
      <c r="N188" s="206">
        <v>9</v>
      </c>
      <c r="O188" s="194" t="s">
        <v>1818</v>
      </c>
      <c r="P188" s="195">
        <v>26.1</v>
      </c>
      <c r="Q188" s="237"/>
      <c r="R188" s="237"/>
      <c r="S188" s="237"/>
      <c r="T188" s="302"/>
    </row>
    <row r="189" spans="2:20" ht="19.5" customHeight="1">
      <c r="B189" s="301">
        <v>5</v>
      </c>
      <c r="C189" s="197">
        <v>163</v>
      </c>
      <c r="D189" s="216">
        <v>302</v>
      </c>
      <c r="E189" s="199" t="s">
        <v>110</v>
      </c>
      <c r="F189" s="330" t="s">
        <v>2013</v>
      </c>
      <c r="G189" s="346">
        <v>9516</v>
      </c>
      <c r="H189" s="338" t="s">
        <v>2022</v>
      </c>
      <c r="I189" s="349" t="s">
        <v>2023</v>
      </c>
      <c r="J189" s="356" t="s">
        <v>24</v>
      </c>
      <c r="K189" s="338" t="s">
        <v>8</v>
      </c>
      <c r="L189" s="193">
        <v>8.2</v>
      </c>
      <c r="M189" s="193">
        <v>9.25</v>
      </c>
      <c r="N189" s="193">
        <v>8.5</v>
      </c>
      <c r="O189" s="194" t="s">
        <v>1818</v>
      </c>
      <c r="P189" s="195">
        <v>25.95</v>
      </c>
      <c r="Q189" s="237"/>
      <c r="R189" s="237"/>
      <c r="S189" s="237"/>
      <c r="T189" s="302"/>
    </row>
    <row r="190" spans="2:20" ht="19.5" customHeight="1">
      <c r="B190" s="321">
        <v>6</v>
      </c>
      <c r="C190" s="197">
        <v>31</v>
      </c>
      <c r="D190" s="198">
        <v>35</v>
      </c>
      <c r="E190" s="207" t="s">
        <v>13</v>
      </c>
      <c r="F190" s="332" t="s">
        <v>2013</v>
      </c>
      <c r="G190" s="345">
        <v>9517</v>
      </c>
      <c r="H190" s="340" t="s">
        <v>2024</v>
      </c>
      <c r="I190" s="351" t="s">
        <v>1109</v>
      </c>
      <c r="J190" s="358" t="s">
        <v>24</v>
      </c>
      <c r="K190" s="340" t="s">
        <v>8</v>
      </c>
      <c r="L190" s="206">
        <v>8</v>
      </c>
      <c r="M190" s="206">
        <v>9.5</v>
      </c>
      <c r="N190" s="206">
        <v>8.25</v>
      </c>
      <c r="O190" s="194" t="s">
        <v>1818</v>
      </c>
      <c r="P190" s="195">
        <v>25.75</v>
      </c>
      <c r="Q190" s="237"/>
      <c r="R190" s="237"/>
      <c r="S190" s="237"/>
      <c r="T190" s="302"/>
    </row>
    <row r="191" spans="2:20" ht="19.5" customHeight="1">
      <c r="B191" s="301">
        <v>7</v>
      </c>
      <c r="C191" s="197">
        <v>156</v>
      </c>
      <c r="D191" s="198">
        <v>44</v>
      </c>
      <c r="E191" s="207" t="s">
        <v>13</v>
      </c>
      <c r="F191" s="332" t="s">
        <v>2013</v>
      </c>
      <c r="G191" s="346">
        <v>9518</v>
      </c>
      <c r="H191" s="340" t="s">
        <v>2025</v>
      </c>
      <c r="I191" s="351" t="s">
        <v>1932</v>
      </c>
      <c r="J191" s="358" t="s">
        <v>24</v>
      </c>
      <c r="K191" s="340" t="s">
        <v>8</v>
      </c>
      <c r="L191" s="206">
        <v>8.4</v>
      </c>
      <c r="M191" s="206">
        <v>9.25</v>
      </c>
      <c r="N191" s="206">
        <v>8</v>
      </c>
      <c r="O191" s="194" t="s">
        <v>1818</v>
      </c>
      <c r="P191" s="195">
        <v>25.65</v>
      </c>
      <c r="Q191" s="237"/>
      <c r="R191" s="237"/>
      <c r="S191" s="237"/>
      <c r="T191" s="302"/>
    </row>
    <row r="192" spans="2:20" ht="19.5" customHeight="1">
      <c r="B192" s="321">
        <v>8</v>
      </c>
      <c r="C192" s="197">
        <v>106</v>
      </c>
      <c r="D192" s="216">
        <v>8</v>
      </c>
      <c r="E192" s="199" t="s">
        <v>13</v>
      </c>
      <c r="F192" s="330" t="s">
        <v>2013</v>
      </c>
      <c r="G192" s="345">
        <v>9519</v>
      </c>
      <c r="H192" s="338" t="s">
        <v>2174</v>
      </c>
      <c r="I192" s="349" t="s">
        <v>2026</v>
      </c>
      <c r="J192" s="356" t="s">
        <v>24</v>
      </c>
      <c r="K192" s="338" t="s">
        <v>8</v>
      </c>
      <c r="L192" s="206">
        <v>9</v>
      </c>
      <c r="M192" s="206">
        <v>8.75</v>
      </c>
      <c r="N192" s="206">
        <v>7.75</v>
      </c>
      <c r="O192" s="194" t="s">
        <v>1818</v>
      </c>
      <c r="P192" s="195">
        <v>25.5</v>
      </c>
      <c r="Q192" s="237"/>
      <c r="R192" s="237"/>
      <c r="S192" s="237"/>
      <c r="T192" s="302"/>
    </row>
    <row r="193" spans="2:20" ht="19.5" customHeight="1">
      <c r="B193" s="301">
        <v>9</v>
      </c>
      <c r="C193" s="197">
        <v>110</v>
      </c>
      <c r="D193" s="202">
        <v>209</v>
      </c>
      <c r="E193" s="203" t="s">
        <v>13</v>
      </c>
      <c r="F193" s="331" t="s">
        <v>2013</v>
      </c>
      <c r="G193" s="346">
        <v>9520</v>
      </c>
      <c r="H193" s="339" t="s">
        <v>2027</v>
      </c>
      <c r="I193" s="350" t="s">
        <v>1843</v>
      </c>
      <c r="J193" s="357" t="s">
        <v>9</v>
      </c>
      <c r="K193" s="339" t="s">
        <v>8</v>
      </c>
      <c r="L193" s="206">
        <v>8.6</v>
      </c>
      <c r="M193" s="206">
        <v>8.75</v>
      </c>
      <c r="N193" s="206">
        <v>8</v>
      </c>
      <c r="O193" s="194" t="s">
        <v>1818</v>
      </c>
      <c r="P193" s="195">
        <v>25.35</v>
      </c>
      <c r="Q193" s="237"/>
      <c r="R193" s="237"/>
      <c r="S193" s="237"/>
      <c r="T193" s="302"/>
    </row>
    <row r="194" spans="2:20" ht="19.5" customHeight="1">
      <c r="B194" s="321">
        <v>10</v>
      </c>
      <c r="C194" s="197">
        <v>205</v>
      </c>
      <c r="D194" s="209">
        <v>98</v>
      </c>
      <c r="E194" s="210" t="s">
        <v>13</v>
      </c>
      <c r="F194" s="333" t="s">
        <v>2013</v>
      </c>
      <c r="G194" s="345">
        <v>9521</v>
      </c>
      <c r="H194" s="341" t="s">
        <v>2028</v>
      </c>
      <c r="I194" s="352" t="s">
        <v>2029</v>
      </c>
      <c r="J194" s="359" t="s">
        <v>9</v>
      </c>
      <c r="K194" s="341" t="s">
        <v>8</v>
      </c>
      <c r="L194" s="201">
        <v>9</v>
      </c>
      <c r="M194" s="201">
        <v>8.75</v>
      </c>
      <c r="N194" s="201">
        <v>7.5</v>
      </c>
      <c r="O194" s="195"/>
      <c r="P194" s="195">
        <v>25.25</v>
      </c>
      <c r="Q194" s="237"/>
      <c r="R194" s="237"/>
      <c r="S194" s="237"/>
      <c r="T194" s="302"/>
    </row>
    <row r="195" spans="2:20" ht="19.5" customHeight="1">
      <c r="B195" s="301">
        <v>11</v>
      </c>
      <c r="C195" s="197">
        <v>129</v>
      </c>
      <c r="D195" s="218">
        <v>66</v>
      </c>
      <c r="E195" s="207" t="s">
        <v>110</v>
      </c>
      <c r="F195" s="332" t="s">
        <v>2013</v>
      </c>
      <c r="G195" s="346">
        <v>9522</v>
      </c>
      <c r="H195" s="340" t="s">
        <v>2030</v>
      </c>
      <c r="I195" s="351" t="s">
        <v>2031</v>
      </c>
      <c r="J195" s="358" t="s">
        <v>24</v>
      </c>
      <c r="K195" s="340" t="s">
        <v>8</v>
      </c>
      <c r="L195" s="206">
        <v>8.4</v>
      </c>
      <c r="M195" s="206">
        <v>8.5</v>
      </c>
      <c r="N195" s="206">
        <v>8.25</v>
      </c>
      <c r="O195" s="194" t="s">
        <v>1818</v>
      </c>
      <c r="P195" s="195">
        <v>25.15</v>
      </c>
      <c r="Q195" s="237"/>
      <c r="R195" s="237"/>
      <c r="S195" s="237"/>
      <c r="T195" s="302"/>
    </row>
    <row r="196" spans="2:20" ht="19.5" customHeight="1">
      <c r="B196" s="321">
        <v>12</v>
      </c>
      <c r="C196" s="197">
        <v>212</v>
      </c>
      <c r="D196" s="202">
        <v>266</v>
      </c>
      <c r="E196" s="203" t="s">
        <v>13</v>
      </c>
      <c r="F196" s="331" t="s">
        <v>2013</v>
      </c>
      <c r="G196" s="345">
        <v>9523</v>
      </c>
      <c r="H196" s="339" t="s">
        <v>2032</v>
      </c>
      <c r="I196" s="350" t="s">
        <v>2033</v>
      </c>
      <c r="J196" s="357" t="s">
        <v>9</v>
      </c>
      <c r="K196" s="339" t="s">
        <v>8</v>
      </c>
      <c r="L196" s="206">
        <v>8</v>
      </c>
      <c r="M196" s="206">
        <v>9</v>
      </c>
      <c r="N196" s="206">
        <v>8</v>
      </c>
      <c r="O196" s="194" t="s">
        <v>1818</v>
      </c>
      <c r="P196" s="195">
        <v>25</v>
      </c>
      <c r="Q196" s="237"/>
      <c r="R196" s="237"/>
      <c r="S196" s="237"/>
      <c r="T196" s="302"/>
    </row>
    <row r="197" spans="2:20" ht="19.5" customHeight="1">
      <c r="B197" s="301">
        <v>13</v>
      </c>
      <c r="C197" s="197">
        <v>55</v>
      </c>
      <c r="D197" s="202">
        <v>160</v>
      </c>
      <c r="E197" s="203" t="s">
        <v>13</v>
      </c>
      <c r="F197" s="331" t="s">
        <v>2013</v>
      </c>
      <c r="G197" s="346">
        <v>9524</v>
      </c>
      <c r="H197" s="339" t="s">
        <v>2034</v>
      </c>
      <c r="I197" s="350" t="s">
        <v>1820</v>
      </c>
      <c r="J197" s="357" t="s">
        <v>24</v>
      </c>
      <c r="K197" s="339" t="s">
        <v>8</v>
      </c>
      <c r="L197" s="201">
        <v>7.8</v>
      </c>
      <c r="M197" s="201">
        <v>9</v>
      </c>
      <c r="N197" s="201">
        <v>8</v>
      </c>
      <c r="O197" s="194" t="s">
        <v>1818</v>
      </c>
      <c r="P197" s="195">
        <v>24.8</v>
      </c>
      <c r="Q197" s="237"/>
      <c r="R197" s="237"/>
      <c r="S197" s="237"/>
      <c r="T197" s="302"/>
    </row>
    <row r="198" spans="2:20" ht="19.5" customHeight="1">
      <c r="B198" s="321">
        <v>14</v>
      </c>
      <c r="C198" s="197">
        <v>123</v>
      </c>
      <c r="D198" s="216">
        <v>291</v>
      </c>
      <c r="E198" s="199" t="s">
        <v>13</v>
      </c>
      <c r="F198" s="330" t="s">
        <v>2013</v>
      </c>
      <c r="G198" s="345">
        <v>9525</v>
      </c>
      <c r="H198" s="338" t="s">
        <v>2035</v>
      </c>
      <c r="I198" s="349" t="s">
        <v>1481</v>
      </c>
      <c r="J198" s="356" t="s">
        <v>24</v>
      </c>
      <c r="K198" s="338" t="s">
        <v>8</v>
      </c>
      <c r="L198" s="206">
        <v>9</v>
      </c>
      <c r="M198" s="206">
        <v>7.75</v>
      </c>
      <c r="N198" s="206">
        <v>8</v>
      </c>
      <c r="O198" s="194" t="s">
        <v>1818</v>
      </c>
      <c r="P198" s="195">
        <v>24.75</v>
      </c>
      <c r="Q198" s="237"/>
      <c r="R198" s="237"/>
      <c r="S198" s="237"/>
      <c r="T198" s="302"/>
    </row>
    <row r="199" spans="2:20" ht="19.5" customHeight="1">
      <c r="B199" s="301">
        <v>15</v>
      </c>
      <c r="C199" s="197">
        <v>143</v>
      </c>
      <c r="D199" s="216">
        <v>5</v>
      </c>
      <c r="E199" s="199" t="s">
        <v>13</v>
      </c>
      <c r="F199" s="330" t="s">
        <v>2013</v>
      </c>
      <c r="G199" s="346">
        <v>9526</v>
      </c>
      <c r="H199" s="338" t="s">
        <v>2036</v>
      </c>
      <c r="I199" s="349" t="s">
        <v>1860</v>
      </c>
      <c r="J199" s="356" t="s">
        <v>24</v>
      </c>
      <c r="K199" s="338" t="s">
        <v>8</v>
      </c>
      <c r="L199" s="201">
        <v>7.6</v>
      </c>
      <c r="M199" s="201">
        <v>9</v>
      </c>
      <c r="N199" s="201">
        <v>8</v>
      </c>
      <c r="O199" s="194" t="s">
        <v>1818</v>
      </c>
      <c r="P199" s="195">
        <v>24.6</v>
      </c>
      <c r="Q199" s="237"/>
      <c r="R199" s="237"/>
      <c r="S199" s="237"/>
      <c r="T199" s="302"/>
    </row>
    <row r="200" spans="2:20" ht="19.5" customHeight="1">
      <c r="B200" s="321">
        <v>16</v>
      </c>
      <c r="C200" s="197">
        <v>200</v>
      </c>
      <c r="D200" s="202">
        <v>212</v>
      </c>
      <c r="E200" s="203" t="s">
        <v>13</v>
      </c>
      <c r="F200" s="331" t="s">
        <v>2013</v>
      </c>
      <c r="G200" s="345">
        <v>9527</v>
      </c>
      <c r="H200" s="339" t="s">
        <v>2037</v>
      </c>
      <c r="I200" s="350" t="s">
        <v>1101</v>
      </c>
      <c r="J200" s="357" t="s">
        <v>9</v>
      </c>
      <c r="K200" s="339" t="s">
        <v>8</v>
      </c>
      <c r="L200" s="201">
        <v>8</v>
      </c>
      <c r="M200" s="201">
        <v>8.5</v>
      </c>
      <c r="N200" s="201">
        <v>8</v>
      </c>
      <c r="O200" s="195"/>
      <c r="P200" s="195">
        <v>24.5</v>
      </c>
      <c r="Q200" s="237"/>
      <c r="R200" s="237"/>
      <c r="S200" s="237"/>
      <c r="T200" s="302"/>
    </row>
    <row r="201" spans="2:20" ht="19.5" customHeight="1">
      <c r="B201" s="301">
        <v>17</v>
      </c>
      <c r="C201" s="197">
        <v>39</v>
      </c>
      <c r="D201" s="202">
        <v>167</v>
      </c>
      <c r="E201" s="203" t="s">
        <v>13</v>
      </c>
      <c r="F201" s="331" t="s">
        <v>2013</v>
      </c>
      <c r="G201" s="346">
        <v>9528</v>
      </c>
      <c r="H201" s="339" t="s">
        <v>2038</v>
      </c>
      <c r="I201" s="350" t="s">
        <v>1820</v>
      </c>
      <c r="J201" s="357" t="s">
        <v>9</v>
      </c>
      <c r="K201" s="339" t="s">
        <v>8</v>
      </c>
      <c r="L201" s="201">
        <v>7.6</v>
      </c>
      <c r="M201" s="201">
        <v>8.75</v>
      </c>
      <c r="N201" s="201">
        <v>8</v>
      </c>
      <c r="O201" s="194" t="s">
        <v>1818</v>
      </c>
      <c r="P201" s="195">
        <v>24.35</v>
      </c>
      <c r="Q201" s="237"/>
      <c r="R201" s="237"/>
      <c r="S201" s="237"/>
      <c r="T201" s="302"/>
    </row>
    <row r="202" spans="2:20" ht="19.5" customHeight="1">
      <c r="B202" s="321">
        <v>18</v>
      </c>
      <c r="C202" s="197">
        <v>75</v>
      </c>
      <c r="D202" s="202">
        <v>162</v>
      </c>
      <c r="E202" s="203" t="s">
        <v>13</v>
      </c>
      <c r="F202" s="331" t="s">
        <v>2013</v>
      </c>
      <c r="G202" s="345">
        <v>9529</v>
      </c>
      <c r="H202" s="339" t="s">
        <v>2039</v>
      </c>
      <c r="I202" s="368" t="s">
        <v>2040</v>
      </c>
      <c r="J202" s="357" t="s">
        <v>9</v>
      </c>
      <c r="K202" s="339" t="s">
        <v>8</v>
      </c>
      <c r="L202" s="206">
        <v>7.8</v>
      </c>
      <c r="M202" s="206">
        <v>9</v>
      </c>
      <c r="N202" s="206">
        <v>7.5</v>
      </c>
      <c r="O202" s="194" t="s">
        <v>1818</v>
      </c>
      <c r="P202" s="195">
        <v>24.3</v>
      </c>
      <c r="Q202" s="237"/>
      <c r="R202" s="237"/>
      <c r="S202" s="237"/>
      <c r="T202" s="302"/>
    </row>
    <row r="203" spans="2:20" ht="19.5" customHeight="1">
      <c r="B203" s="301">
        <v>19</v>
      </c>
      <c r="C203" s="197">
        <v>15</v>
      </c>
      <c r="D203" s="216">
        <v>49</v>
      </c>
      <c r="E203" s="199" t="s">
        <v>13</v>
      </c>
      <c r="F203" s="330" t="s">
        <v>2013</v>
      </c>
      <c r="G203" s="346">
        <v>9530</v>
      </c>
      <c r="H203" s="338" t="s">
        <v>2041</v>
      </c>
      <c r="I203" s="349" t="s">
        <v>2017</v>
      </c>
      <c r="J203" s="356" t="s">
        <v>24</v>
      </c>
      <c r="K203" s="338" t="s">
        <v>8</v>
      </c>
      <c r="L203" s="201">
        <v>7.2</v>
      </c>
      <c r="M203" s="201">
        <v>9</v>
      </c>
      <c r="N203" s="201">
        <v>8</v>
      </c>
      <c r="O203" s="194" t="s">
        <v>1818</v>
      </c>
      <c r="P203" s="195">
        <v>24.2</v>
      </c>
      <c r="Q203" s="237"/>
      <c r="R203" s="237"/>
      <c r="S203" s="237"/>
      <c r="T203" s="302"/>
    </row>
    <row r="204" spans="2:20" ht="19.5" customHeight="1">
      <c r="B204" s="321">
        <v>20</v>
      </c>
      <c r="C204" s="197">
        <v>61</v>
      </c>
      <c r="D204" s="202">
        <v>122</v>
      </c>
      <c r="E204" s="203" t="s">
        <v>13</v>
      </c>
      <c r="F204" s="331" t="s">
        <v>2013</v>
      </c>
      <c r="G204" s="345">
        <v>9531</v>
      </c>
      <c r="H204" s="339" t="s">
        <v>2175</v>
      </c>
      <c r="I204" s="350" t="s">
        <v>2003</v>
      </c>
      <c r="J204" s="357" t="s">
        <v>9</v>
      </c>
      <c r="K204" s="339" t="s">
        <v>8</v>
      </c>
      <c r="L204" s="206">
        <v>7.6</v>
      </c>
      <c r="M204" s="206">
        <v>8.75</v>
      </c>
      <c r="N204" s="206">
        <v>7.75</v>
      </c>
      <c r="O204" s="194" t="s">
        <v>1818</v>
      </c>
      <c r="P204" s="195">
        <v>24.1</v>
      </c>
      <c r="Q204" s="237"/>
      <c r="R204" s="237"/>
      <c r="S204" s="237"/>
      <c r="T204" s="302"/>
    </row>
    <row r="205" spans="2:20" ht="19.5" customHeight="1">
      <c r="B205" s="301">
        <v>21</v>
      </c>
      <c r="C205" s="197">
        <v>46</v>
      </c>
      <c r="D205" s="202">
        <v>260</v>
      </c>
      <c r="E205" s="203" t="s">
        <v>13</v>
      </c>
      <c r="F205" s="331" t="s">
        <v>2013</v>
      </c>
      <c r="G205" s="346">
        <v>9532</v>
      </c>
      <c r="H205" s="339" t="s">
        <v>2042</v>
      </c>
      <c r="I205" s="350" t="s">
        <v>1963</v>
      </c>
      <c r="J205" s="357" t="s">
        <v>24</v>
      </c>
      <c r="K205" s="339" t="s">
        <v>8</v>
      </c>
      <c r="L205" s="215">
        <v>7.8</v>
      </c>
      <c r="M205" s="215">
        <v>9.5</v>
      </c>
      <c r="N205" s="215">
        <v>6.75</v>
      </c>
      <c r="O205" s="194" t="s">
        <v>1818</v>
      </c>
      <c r="P205" s="195">
        <v>24.05</v>
      </c>
      <c r="Q205" s="237"/>
      <c r="R205" s="237"/>
      <c r="S205" s="237"/>
      <c r="T205" s="302"/>
    </row>
    <row r="206" spans="2:20" ht="19.5" customHeight="1">
      <c r="B206" s="321">
        <v>22</v>
      </c>
      <c r="C206" s="197">
        <v>67</v>
      </c>
      <c r="D206" s="202">
        <v>87</v>
      </c>
      <c r="E206" s="203" t="s">
        <v>13</v>
      </c>
      <c r="F206" s="331" t="s">
        <v>2013</v>
      </c>
      <c r="G206" s="345">
        <v>9533</v>
      </c>
      <c r="H206" s="339" t="s">
        <v>2043</v>
      </c>
      <c r="I206" s="350" t="s">
        <v>1834</v>
      </c>
      <c r="J206" s="357" t="s">
        <v>24</v>
      </c>
      <c r="K206" s="339" t="s">
        <v>8</v>
      </c>
      <c r="L206" s="215">
        <v>7.8</v>
      </c>
      <c r="M206" s="215">
        <v>8.25</v>
      </c>
      <c r="N206" s="215">
        <v>8</v>
      </c>
      <c r="O206" s="222"/>
      <c r="P206" s="195">
        <v>24.05</v>
      </c>
      <c r="Q206" s="237"/>
      <c r="R206" s="237"/>
      <c r="S206" s="237"/>
      <c r="T206" s="302"/>
    </row>
    <row r="207" spans="2:20" ht="19.5" customHeight="1">
      <c r="B207" s="301">
        <v>23</v>
      </c>
      <c r="C207" s="197">
        <v>169</v>
      </c>
      <c r="D207" s="202">
        <v>197</v>
      </c>
      <c r="E207" s="203" t="s">
        <v>13</v>
      </c>
      <c r="F207" s="331" t="s">
        <v>2013</v>
      </c>
      <c r="G207" s="346">
        <v>9534</v>
      </c>
      <c r="H207" s="339" t="s">
        <v>2044</v>
      </c>
      <c r="I207" s="350" t="s">
        <v>2017</v>
      </c>
      <c r="J207" s="357" t="s">
        <v>24</v>
      </c>
      <c r="K207" s="339" t="s">
        <v>8</v>
      </c>
      <c r="L207" s="206">
        <v>7</v>
      </c>
      <c r="M207" s="206">
        <v>10</v>
      </c>
      <c r="N207" s="206">
        <v>7</v>
      </c>
      <c r="O207" s="194" t="s">
        <v>1818</v>
      </c>
      <c r="P207" s="195">
        <v>24</v>
      </c>
      <c r="Q207" s="237"/>
      <c r="R207" s="237"/>
      <c r="S207" s="237"/>
      <c r="T207" s="302"/>
    </row>
    <row r="208" spans="2:20" ht="19.5" customHeight="1">
      <c r="B208" s="321">
        <v>24</v>
      </c>
      <c r="C208" s="197">
        <v>97</v>
      </c>
      <c r="D208" s="202">
        <v>104</v>
      </c>
      <c r="E208" s="203" t="s">
        <v>13</v>
      </c>
      <c r="F208" s="331" t="s">
        <v>2013</v>
      </c>
      <c r="G208" s="345">
        <v>9535</v>
      </c>
      <c r="H208" s="339" t="s">
        <v>2176</v>
      </c>
      <c r="I208" s="350" t="s">
        <v>2045</v>
      </c>
      <c r="J208" s="357" t="s">
        <v>9</v>
      </c>
      <c r="K208" s="339" t="s">
        <v>8</v>
      </c>
      <c r="L208" s="206">
        <v>8.4</v>
      </c>
      <c r="M208" s="206">
        <v>7.75</v>
      </c>
      <c r="N208" s="206">
        <v>7.75</v>
      </c>
      <c r="O208" s="194" t="s">
        <v>1818</v>
      </c>
      <c r="P208" s="195">
        <v>23.9</v>
      </c>
      <c r="Q208" s="237"/>
      <c r="R208" s="237"/>
      <c r="S208" s="237"/>
      <c r="T208" s="302"/>
    </row>
    <row r="209" spans="2:20" ht="19.5" customHeight="1">
      <c r="B209" s="301">
        <v>25</v>
      </c>
      <c r="C209" s="197">
        <v>150</v>
      </c>
      <c r="D209" s="202">
        <v>84</v>
      </c>
      <c r="E209" s="203" t="s">
        <v>13</v>
      </c>
      <c r="F209" s="331" t="s">
        <v>2013</v>
      </c>
      <c r="G209" s="346">
        <v>9536</v>
      </c>
      <c r="H209" s="339" t="s">
        <v>2046</v>
      </c>
      <c r="I209" s="350" t="s">
        <v>2047</v>
      </c>
      <c r="J209" s="357" t="s">
        <v>9</v>
      </c>
      <c r="K209" s="339" t="s">
        <v>8</v>
      </c>
      <c r="L209" s="193">
        <v>8.2</v>
      </c>
      <c r="M209" s="193">
        <v>8.5</v>
      </c>
      <c r="N209" s="193">
        <v>7</v>
      </c>
      <c r="O209" s="194" t="s">
        <v>1818</v>
      </c>
      <c r="P209" s="195">
        <v>23.7</v>
      </c>
      <c r="Q209" s="237"/>
      <c r="R209" s="237"/>
      <c r="S209" s="237"/>
      <c r="T209" s="302"/>
    </row>
    <row r="210" spans="2:20" ht="19.5" customHeight="1">
      <c r="B210" s="321">
        <v>26</v>
      </c>
      <c r="C210" s="197">
        <v>135</v>
      </c>
      <c r="D210" s="202">
        <v>111</v>
      </c>
      <c r="E210" s="203" t="s">
        <v>13</v>
      </c>
      <c r="F210" s="331" t="s">
        <v>2013</v>
      </c>
      <c r="G210" s="345">
        <v>9537</v>
      </c>
      <c r="H210" s="339" t="s">
        <v>2048</v>
      </c>
      <c r="I210" s="441" t="s">
        <v>2049</v>
      </c>
      <c r="J210" s="357" t="s">
        <v>9</v>
      </c>
      <c r="K210" s="339" t="s">
        <v>8</v>
      </c>
      <c r="L210" s="206">
        <v>7.8</v>
      </c>
      <c r="M210" s="206">
        <v>8.25</v>
      </c>
      <c r="N210" s="206">
        <v>7.5</v>
      </c>
      <c r="O210" s="194" t="s">
        <v>1818</v>
      </c>
      <c r="P210" s="195">
        <v>23.55</v>
      </c>
      <c r="Q210" s="237"/>
      <c r="R210" s="237"/>
      <c r="S210" s="237"/>
      <c r="T210" s="302"/>
    </row>
    <row r="211" spans="2:20" ht="19.5" customHeight="1">
      <c r="B211" s="301">
        <v>27</v>
      </c>
      <c r="C211" s="197">
        <v>194</v>
      </c>
      <c r="D211" s="202">
        <v>126</v>
      </c>
      <c r="E211" s="203" t="s">
        <v>13</v>
      </c>
      <c r="F211" s="331" t="s">
        <v>2013</v>
      </c>
      <c r="G211" s="346">
        <v>9538</v>
      </c>
      <c r="H211" s="339" t="s">
        <v>2050</v>
      </c>
      <c r="I211" s="350" t="s">
        <v>1884</v>
      </c>
      <c r="J211" s="357" t="s">
        <v>9</v>
      </c>
      <c r="K211" s="339" t="s">
        <v>8</v>
      </c>
      <c r="L211" s="206">
        <v>7.4</v>
      </c>
      <c r="M211" s="206">
        <v>8</v>
      </c>
      <c r="N211" s="206">
        <v>8</v>
      </c>
      <c r="O211" s="194" t="s">
        <v>1818</v>
      </c>
      <c r="P211" s="195">
        <v>23.4</v>
      </c>
      <c r="Q211" s="237"/>
      <c r="R211" s="237"/>
      <c r="S211" s="237"/>
      <c r="T211" s="302"/>
    </row>
    <row r="212" spans="2:20" ht="19.5" customHeight="1">
      <c r="B212" s="321">
        <v>28</v>
      </c>
      <c r="C212" s="197">
        <v>187</v>
      </c>
      <c r="D212" s="202">
        <v>188</v>
      </c>
      <c r="E212" s="203" t="s">
        <v>110</v>
      </c>
      <c r="F212" s="331" t="s">
        <v>2013</v>
      </c>
      <c r="G212" s="345">
        <v>9539</v>
      </c>
      <c r="H212" s="339" t="s">
        <v>2051</v>
      </c>
      <c r="I212" s="350" t="s">
        <v>2052</v>
      </c>
      <c r="J212" s="357" t="s">
        <v>9</v>
      </c>
      <c r="K212" s="339" t="s">
        <v>8</v>
      </c>
      <c r="L212" s="206">
        <v>7.6</v>
      </c>
      <c r="M212" s="206">
        <v>8.5</v>
      </c>
      <c r="N212" s="206">
        <v>7.25</v>
      </c>
      <c r="O212" s="194" t="s">
        <v>1818</v>
      </c>
      <c r="P212" s="195">
        <v>23.35</v>
      </c>
      <c r="Q212" s="237"/>
      <c r="R212" s="237"/>
      <c r="S212" s="237"/>
      <c r="T212" s="302"/>
    </row>
    <row r="213" spans="2:20" ht="19.5" customHeight="1">
      <c r="B213" s="301">
        <v>29</v>
      </c>
      <c r="C213" s="197">
        <v>175</v>
      </c>
      <c r="D213" s="202">
        <v>267</v>
      </c>
      <c r="E213" s="203" t="s">
        <v>13</v>
      </c>
      <c r="F213" s="331" t="s">
        <v>2013</v>
      </c>
      <c r="G213" s="346">
        <v>9540</v>
      </c>
      <c r="H213" s="339" t="s">
        <v>2053</v>
      </c>
      <c r="I213" s="350" t="s">
        <v>1865</v>
      </c>
      <c r="J213" s="357" t="s">
        <v>24</v>
      </c>
      <c r="K213" s="339" t="s">
        <v>8</v>
      </c>
      <c r="L213" s="206">
        <v>7.6</v>
      </c>
      <c r="M213" s="206">
        <v>8</v>
      </c>
      <c r="N213" s="206">
        <v>7.75</v>
      </c>
      <c r="O213" s="194" t="s">
        <v>1818</v>
      </c>
      <c r="P213" s="195">
        <v>23.35</v>
      </c>
      <c r="Q213" s="237"/>
      <c r="R213" s="237"/>
      <c r="S213" s="237"/>
      <c r="T213" s="302"/>
    </row>
    <row r="214" spans="2:20" ht="19.5" customHeight="1">
      <c r="B214" s="322">
        <v>30</v>
      </c>
      <c r="C214" s="304">
        <v>85</v>
      </c>
      <c r="D214" s="305">
        <v>289</v>
      </c>
      <c r="E214" s="306" t="s">
        <v>13</v>
      </c>
      <c r="F214" s="377" t="s">
        <v>2013</v>
      </c>
      <c r="G214" s="347">
        <v>9541</v>
      </c>
      <c r="H214" s="378" t="s">
        <v>2054</v>
      </c>
      <c r="I214" s="379" t="s">
        <v>2055</v>
      </c>
      <c r="J214" s="371" t="s">
        <v>9</v>
      </c>
      <c r="K214" s="378" t="s">
        <v>8</v>
      </c>
      <c r="L214" s="309">
        <v>8</v>
      </c>
      <c r="M214" s="309">
        <v>9.5</v>
      </c>
      <c r="N214" s="309">
        <v>5.75</v>
      </c>
      <c r="O214" s="310" t="s">
        <v>1818</v>
      </c>
      <c r="P214" s="311">
        <v>23.25</v>
      </c>
      <c r="Q214" s="312"/>
      <c r="R214" s="312"/>
      <c r="S214" s="312"/>
      <c r="T214" s="313"/>
    </row>
    <row r="216" spans="2:7" ht="15.75">
      <c r="B216" s="219" t="s">
        <v>1871</v>
      </c>
      <c r="C216" s="219"/>
      <c r="D216" s="219"/>
      <c r="E216" s="219"/>
      <c r="F216" s="219"/>
      <c r="G216" s="220">
        <f>COUNTIF(KE,"L")</f>
        <v>16</v>
      </c>
    </row>
    <row r="217" spans="2:7" ht="15.75">
      <c r="B217" s="219" t="s">
        <v>1872</v>
      </c>
      <c r="C217" s="219"/>
      <c r="D217" s="219"/>
      <c r="E217" s="219"/>
      <c r="F217" s="219"/>
      <c r="G217" s="220">
        <f>COUNTIF(KE,"P")</f>
        <v>14</v>
      </c>
    </row>
    <row r="224" spans="2:20" ht="22.5">
      <c r="B224" s="451" t="s">
        <v>2158</v>
      </c>
      <c r="C224" s="451"/>
      <c r="D224" s="451"/>
      <c r="E224" s="451"/>
      <c r="F224" s="451"/>
      <c r="G224" s="451"/>
      <c r="H224" s="451"/>
      <c r="I224" s="451"/>
      <c r="J224" s="451"/>
      <c r="K224" s="451"/>
      <c r="L224" s="451"/>
      <c r="M224" s="451"/>
      <c r="N224" s="451"/>
      <c r="O224" s="451"/>
      <c r="P224" s="451"/>
      <c r="Q224" s="451"/>
      <c r="R224" s="451"/>
      <c r="S224" s="451"/>
      <c r="T224" s="451"/>
    </row>
    <row r="225" spans="2:20" ht="18.75">
      <c r="B225" s="452" t="s">
        <v>2154</v>
      </c>
      <c r="C225" s="452"/>
      <c r="D225" s="452"/>
      <c r="E225" s="452"/>
      <c r="F225" s="452"/>
      <c r="G225" s="452"/>
      <c r="H225" s="452"/>
      <c r="I225" s="452"/>
      <c r="J225" s="452"/>
      <c r="K225" s="452"/>
      <c r="L225" s="452"/>
      <c r="M225" s="452"/>
      <c r="N225" s="452"/>
      <c r="O225" s="452"/>
      <c r="P225" s="452"/>
      <c r="Q225" s="452"/>
      <c r="R225" s="452"/>
      <c r="S225" s="452"/>
      <c r="T225" s="452"/>
    </row>
    <row r="226" spans="2:20" ht="18.75">
      <c r="B226" s="452" t="s">
        <v>1006</v>
      </c>
      <c r="C226" s="452"/>
      <c r="D226" s="452"/>
      <c r="E226" s="452"/>
      <c r="F226" s="452"/>
      <c r="G226" s="452"/>
      <c r="H226" s="452"/>
      <c r="I226" s="452"/>
      <c r="J226" s="452"/>
      <c r="K226" s="452"/>
      <c r="L226" s="452"/>
      <c r="M226" s="452"/>
      <c r="N226" s="452"/>
      <c r="O226" s="452"/>
      <c r="P226" s="452"/>
      <c r="Q226" s="452"/>
      <c r="R226" s="452"/>
      <c r="S226" s="452"/>
      <c r="T226" s="452"/>
    </row>
    <row r="227" ht="3.75" customHeight="1" thickBot="1"/>
    <row r="228" spans="2:20" ht="31.5">
      <c r="B228" s="6" t="s">
        <v>2155</v>
      </c>
      <c r="C228" s="282" t="s">
        <v>2156</v>
      </c>
      <c r="D228" s="283" t="s">
        <v>1806</v>
      </c>
      <c r="E228" s="284" t="s">
        <v>1807</v>
      </c>
      <c r="F228" s="285" t="s">
        <v>1808</v>
      </c>
      <c r="G228" s="286" t="s">
        <v>1009</v>
      </c>
      <c r="H228" s="285" t="s">
        <v>1013</v>
      </c>
      <c r="I228" s="285" t="s">
        <v>1809</v>
      </c>
      <c r="J228" s="285" t="s">
        <v>3</v>
      </c>
      <c r="K228" s="285" t="s">
        <v>1016</v>
      </c>
      <c r="L228" s="287" t="s">
        <v>1810</v>
      </c>
      <c r="M228" s="288" t="s">
        <v>1811</v>
      </c>
      <c r="N228" s="288" t="s">
        <v>1812</v>
      </c>
      <c r="O228" s="289" t="s">
        <v>1813</v>
      </c>
      <c r="P228" s="290" t="s">
        <v>1814</v>
      </c>
      <c r="Q228" s="400"/>
      <c r="R228" s="397"/>
      <c r="S228" s="397"/>
      <c r="T228" s="398"/>
    </row>
    <row r="229" spans="2:20" ht="19.5" customHeight="1">
      <c r="B229" s="291">
        <v>1</v>
      </c>
      <c r="C229" s="292">
        <v>25</v>
      </c>
      <c r="D229" s="293">
        <v>92</v>
      </c>
      <c r="E229" s="294" t="s">
        <v>13</v>
      </c>
      <c r="F229" s="393" t="s">
        <v>2056</v>
      </c>
      <c r="G229" s="385">
        <v>9542</v>
      </c>
      <c r="H229" s="394" t="s">
        <v>2057</v>
      </c>
      <c r="I229" s="395" t="s">
        <v>2058</v>
      </c>
      <c r="J229" s="391" t="s">
        <v>24</v>
      </c>
      <c r="K229" s="394" t="s">
        <v>8</v>
      </c>
      <c r="L229" s="297">
        <v>8.2</v>
      </c>
      <c r="M229" s="297">
        <v>9.75</v>
      </c>
      <c r="N229" s="297">
        <v>8.75</v>
      </c>
      <c r="O229" s="298" t="s">
        <v>1818</v>
      </c>
      <c r="P229" s="314">
        <v>26.7</v>
      </c>
      <c r="Q229" s="299"/>
      <c r="R229" s="299"/>
      <c r="S229" s="299"/>
      <c r="T229" s="300"/>
    </row>
    <row r="230" spans="2:20" ht="19.5" customHeight="1">
      <c r="B230" s="301">
        <v>2</v>
      </c>
      <c r="C230" s="197">
        <v>118</v>
      </c>
      <c r="D230" s="198">
        <v>39</v>
      </c>
      <c r="E230" s="221" t="s">
        <v>13</v>
      </c>
      <c r="F230" s="361" t="s">
        <v>2056</v>
      </c>
      <c r="G230" s="435">
        <v>9543</v>
      </c>
      <c r="H230" s="365" t="s">
        <v>2059</v>
      </c>
      <c r="I230" s="437" t="s">
        <v>1914</v>
      </c>
      <c r="J230" s="440" t="s">
        <v>9</v>
      </c>
      <c r="K230" s="365" t="s">
        <v>8</v>
      </c>
      <c r="L230" s="208">
        <v>8</v>
      </c>
      <c r="M230" s="208">
        <v>9.5</v>
      </c>
      <c r="N230" s="208">
        <v>9</v>
      </c>
      <c r="O230" s="194" t="s">
        <v>1818</v>
      </c>
      <c r="P230" s="315">
        <v>26.5</v>
      </c>
      <c r="Q230" s="237"/>
      <c r="R230" s="237"/>
      <c r="S230" s="237"/>
      <c r="T230" s="302"/>
    </row>
    <row r="231" spans="2:20" ht="19.5" customHeight="1">
      <c r="B231" s="301">
        <v>3</v>
      </c>
      <c r="C231" s="197">
        <v>182</v>
      </c>
      <c r="D231" s="216">
        <v>303</v>
      </c>
      <c r="E231" s="199" t="s">
        <v>110</v>
      </c>
      <c r="F231" s="330" t="s">
        <v>2056</v>
      </c>
      <c r="G231" s="345">
        <v>9544</v>
      </c>
      <c r="H231" s="338" t="s">
        <v>2060</v>
      </c>
      <c r="I231" s="349" t="s">
        <v>2061</v>
      </c>
      <c r="J231" s="356" t="s">
        <v>9</v>
      </c>
      <c r="K231" s="338" t="s">
        <v>8</v>
      </c>
      <c r="L231" s="206">
        <v>8</v>
      </c>
      <c r="M231" s="206">
        <v>9.75</v>
      </c>
      <c r="N231" s="206">
        <v>8.5</v>
      </c>
      <c r="O231" s="194" t="s">
        <v>1818</v>
      </c>
      <c r="P231" s="315">
        <v>26.25</v>
      </c>
      <c r="Q231" s="237"/>
      <c r="R231" s="237"/>
      <c r="S231" s="237"/>
      <c r="T231" s="302"/>
    </row>
    <row r="232" spans="2:20" ht="19.5" customHeight="1">
      <c r="B232" s="301">
        <v>4</v>
      </c>
      <c r="C232" s="197">
        <v>188</v>
      </c>
      <c r="D232" s="198">
        <v>1</v>
      </c>
      <c r="E232" s="221" t="s">
        <v>13</v>
      </c>
      <c r="F232" s="361" t="s">
        <v>2056</v>
      </c>
      <c r="G232" s="435">
        <v>9545</v>
      </c>
      <c r="H232" s="365" t="s">
        <v>2062</v>
      </c>
      <c r="I232" s="367" t="s">
        <v>2063</v>
      </c>
      <c r="J232" s="440" t="s">
        <v>24</v>
      </c>
      <c r="K232" s="365" t="s">
        <v>8</v>
      </c>
      <c r="L232" s="195">
        <v>8</v>
      </c>
      <c r="M232" s="195">
        <v>10</v>
      </c>
      <c r="N232" s="195">
        <v>8</v>
      </c>
      <c r="O232" s="194" t="s">
        <v>1818</v>
      </c>
      <c r="P232" s="315">
        <v>26</v>
      </c>
      <c r="Q232" s="237"/>
      <c r="R232" s="237"/>
      <c r="S232" s="237"/>
      <c r="T232" s="302"/>
    </row>
    <row r="233" spans="2:20" ht="19.5" customHeight="1">
      <c r="B233" s="301">
        <v>5</v>
      </c>
      <c r="C233" s="197">
        <v>124</v>
      </c>
      <c r="D233" s="216">
        <v>284</v>
      </c>
      <c r="E233" s="199" t="s">
        <v>110</v>
      </c>
      <c r="F233" s="330" t="s">
        <v>2056</v>
      </c>
      <c r="G233" s="345">
        <v>9546</v>
      </c>
      <c r="H233" s="338" t="s">
        <v>2064</v>
      </c>
      <c r="I233" s="389" t="s">
        <v>1585</v>
      </c>
      <c r="J233" s="356" t="s">
        <v>9</v>
      </c>
      <c r="K233" s="338" t="s">
        <v>8</v>
      </c>
      <c r="L233" s="206">
        <v>8.4</v>
      </c>
      <c r="M233" s="206">
        <v>9.5</v>
      </c>
      <c r="N233" s="206">
        <v>8</v>
      </c>
      <c r="O233" s="194" t="s">
        <v>1818</v>
      </c>
      <c r="P233" s="315">
        <v>25.9</v>
      </c>
      <c r="Q233" s="237"/>
      <c r="R233" s="237"/>
      <c r="S233" s="237"/>
      <c r="T233" s="302"/>
    </row>
    <row r="234" spans="2:20" ht="19.5" customHeight="1">
      <c r="B234" s="301">
        <v>6</v>
      </c>
      <c r="C234" s="197">
        <v>157</v>
      </c>
      <c r="D234" s="202">
        <v>89</v>
      </c>
      <c r="E234" s="203" t="s">
        <v>13</v>
      </c>
      <c r="F234" s="331" t="s">
        <v>2056</v>
      </c>
      <c r="G234" s="435">
        <v>9547</v>
      </c>
      <c r="H234" s="339" t="s">
        <v>2065</v>
      </c>
      <c r="I234" s="368" t="s">
        <v>1585</v>
      </c>
      <c r="J234" s="357" t="s">
        <v>9</v>
      </c>
      <c r="K234" s="339" t="s">
        <v>8</v>
      </c>
      <c r="L234" s="206">
        <v>8</v>
      </c>
      <c r="M234" s="206">
        <v>10</v>
      </c>
      <c r="N234" s="206">
        <v>7.75</v>
      </c>
      <c r="O234" s="194" t="s">
        <v>1818</v>
      </c>
      <c r="P234" s="315">
        <v>25.75</v>
      </c>
      <c r="Q234" s="237"/>
      <c r="R234" s="237"/>
      <c r="S234" s="237"/>
      <c r="T234" s="302"/>
    </row>
    <row r="235" spans="2:20" ht="19.5" customHeight="1">
      <c r="B235" s="301">
        <v>7</v>
      </c>
      <c r="C235" s="197">
        <v>144</v>
      </c>
      <c r="D235" s="202">
        <v>272</v>
      </c>
      <c r="E235" s="203" t="s">
        <v>13</v>
      </c>
      <c r="F235" s="331" t="s">
        <v>2056</v>
      </c>
      <c r="G235" s="345">
        <v>9548</v>
      </c>
      <c r="H235" s="339" t="s">
        <v>2066</v>
      </c>
      <c r="I235" s="350" t="s">
        <v>2021</v>
      </c>
      <c r="J235" s="357" t="s">
        <v>9</v>
      </c>
      <c r="K235" s="339" t="s">
        <v>8</v>
      </c>
      <c r="L235" s="206">
        <v>7.6</v>
      </c>
      <c r="M235" s="206">
        <v>9.75</v>
      </c>
      <c r="N235" s="206">
        <v>8.25</v>
      </c>
      <c r="O235" s="194" t="s">
        <v>1818</v>
      </c>
      <c r="P235" s="315">
        <v>25.6</v>
      </c>
      <c r="Q235" s="237"/>
      <c r="R235" s="237"/>
      <c r="S235" s="237"/>
      <c r="T235" s="302"/>
    </row>
    <row r="236" spans="2:20" ht="19.5" customHeight="1">
      <c r="B236" s="301">
        <v>8</v>
      </c>
      <c r="C236" s="197">
        <v>208</v>
      </c>
      <c r="D236" s="216">
        <v>31</v>
      </c>
      <c r="E236" s="199" t="s">
        <v>13</v>
      </c>
      <c r="F236" s="330" t="s">
        <v>2056</v>
      </c>
      <c r="G236" s="435">
        <v>9549</v>
      </c>
      <c r="H236" s="338" t="s">
        <v>2067</v>
      </c>
      <c r="I236" s="349" t="s">
        <v>2068</v>
      </c>
      <c r="J236" s="356" t="s">
        <v>9</v>
      </c>
      <c r="K236" s="338" t="s">
        <v>8</v>
      </c>
      <c r="L236" s="201">
        <v>8</v>
      </c>
      <c r="M236" s="201">
        <v>9.25</v>
      </c>
      <c r="N236" s="201">
        <v>8.25</v>
      </c>
      <c r="O236" s="195"/>
      <c r="P236" s="315">
        <v>25.5</v>
      </c>
      <c r="Q236" s="237"/>
      <c r="R236" s="237"/>
      <c r="S236" s="237"/>
      <c r="T236" s="302"/>
    </row>
    <row r="237" spans="2:20" ht="19.5" customHeight="1">
      <c r="B237" s="301">
        <v>9</v>
      </c>
      <c r="C237" s="197">
        <v>186</v>
      </c>
      <c r="D237" s="202">
        <v>128</v>
      </c>
      <c r="E237" s="203" t="s">
        <v>13</v>
      </c>
      <c r="F237" s="331" t="s">
        <v>2056</v>
      </c>
      <c r="G237" s="345">
        <v>9550</v>
      </c>
      <c r="H237" s="339" t="s">
        <v>2069</v>
      </c>
      <c r="I237" s="350" t="s">
        <v>2070</v>
      </c>
      <c r="J237" s="357" t="s">
        <v>9</v>
      </c>
      <c r="K237" s="339" t="s">
        <v>8</v>
      </c>
      <c r="L237" s="215">
        <v>7.8</v>
      </c>
      <c r="M237" s="215">
        <v>9.25</v>
      </c>
      <c r="N237" s="215">
        <v>8.25</v>
      </c>
      <c r="O237" s="194" t="s">
        <v>1818</v>
      </c>
      <c r="P237" s="315">
        <v>25.3</v>
      </c>
      <c r="Q237" s="237"/>
      <c r="R237" s="237"/>
      <c r="S237" s="237"/>
      <c r="T237" s="302"/>
    </row>
    <row r="238" spans="2:20" ht="19.5" customHeight="1">
      <c r="B238" s="301">
        <v>10</v>
      </c>
      <c r="C238" s="197">
        <v>111</v>
      </c>
      <c r="D238" s="202">
        <v>155</v>
      </c>
      <c r="E238" s="203" t="s">
        <v>110</v>
      </c>
      <c r="F238" s="331" t="s">
        <v>2056</v>
      </c>
      <c r="G238" s="435">
        <v>9551</v>
      </c>
      <c r="H238" s="339" t="s">
        <v>2071</v>
      </c>
      <c r="I238" s="350" t="s">
        <v>2072</v>
      </c>
      <c r="J238" s="357" t="s">
        <v>24</v>
      </c>
      <c r="K238" s="339" t="s">
        <v>8</v>
      </c>
      <c r="L238" s="201">
        <v>7.2</v>
      </c>
      <c r="M238" s="201">
        <v>10</v>
      </c>
      <c r="N238" s="201">
        <v>8</v>
      </c>
      <c r="O238" s="194" t="s">
        <v>1818</v>
      </c>
      <c r="P238" s="315">
        <v>25.2</v>
      </c>
      <c r="Q238" s="237"/>
      <c r="R238" s="237"/>
      <c r="S238" s="237"/>
      <c r="T238" s="302"/>
    </row>
    <row r="239" spans="2:20" ht="19.5" customHeight="1">
      <c r="B239" s="301">
        <v>11</v>
      </c>
      <c r="C239" s="197">
        <v>32</v>
      </c>
      <c r="D239" s="214">
        <v>108</v>
      </c>
      <c r="E239" s="203" t="s">
        <v>13</v>
      </c>
      <c r="F239" s="331" t="s">
        <v>2056</v>
      </c>
      <c r="G239" s="345">
        <v>9552</v>
      </c>
      <c r="H239" s="339" t="s">
        <v>2073</v>
      </c>
      <c r="I239" s="350" t="s">
        <v>1160</v>
      </c>
      <c r="J239" s="357" t="s">
        <v>24</v>
      </c>
      <c r="K239" s="339" t="s">
        <v>8</v>
      </c>
      <c r="L239" s="206">
        <v>8.4</v>
      </c>
      <c r="M239" s="206">
        <v>8.5</v>
      </c>
      <c r="N239" s="206">
        <v>8.25</v>
      </c>
      <c r="O239" s="194" t="s">
        <v>1818</v>
      </c>
      <c r="P239" s="315">
        <v>25.15</v>
      </c>
      <c r="Q239" s="237"/>
      <c r="R239" s="237"/>
      <c r="S239" s="237"/>
      <c r="T239" s="302"/>
    </row>
    <row r="240" spans="2:20" ht="19.5" customHeight="1">
      <c r="B240" s="301">
        <v>12</v>
      </c>
      <c r="C240" s="197">
        <v>151</v>
      </c>
      <c r="D240" s="202">
        <v>131</v>
      </c>
      <c r="E240" s="203" t="s">
        <v>13</v>
      </c>
      <c r="F240" s="331" t="s">
        <v>2056</v>
      </c>
      <c r="G240" s="435">
        <v>9553</v>
      </c>
      <c r="H240" s="339" t="s">
        <v>2074</v>
      </c>
      <c r="I240" s="350" t="s">
        <v>1056</v>
      </c>
      <c r="J240" s="357" t="s">
        <v>9</v>
      </c>
      <c r="K240" s="339" t="s">
        <v>8</v>
      </c>
      <c r="L240" s="201">
        <v>8.2</v>
      </c>
      <c r="M240" s="201">
        <v>9</v>
      </c>
      <c r="N240" s="201">
        <v>7.75</v>
      </c>
      <c r="O240" s="194" t="s">
        <v>1818</v>
      </c>
      <c r="P240" s="315">
        <v>24.95</v>
      </c>
      <c r="Q240" s="237"/>
      <c r="R240" s="237"/>
      <c r="S240" s="237"/>
      <c r="T240" s="302"/>
    </row>
    <row r="241" spans="2:20" ht="19.5" customHeight="1">
      <c r="B241" s="301">
        <v>13</v>
      </c>
      <c r="C241" s="197">
        <v>107</v>
      </c>
      <c r="D241" s="216">
        <v>72</v>
      </c>
      <c r="E241" s="199" t="s">
        <v>13</v>
      </c>
      <c r="F241" s="330" t="s">
        <v>2056</v>
      </c>
      <c r="G241" s="345">
        <v>9554</v>
      </c>
      <c r="H241" s="338" t="s">
        <v>2075</v>
      </c>
      <c r="I241" s="349" t="s">
        <v>2076</v>
      </c>
      <c r="J241" s="356" t="s">
        <v>24</v>
      </c>
      <c r="K241" s="338" t="s">
        <v>8</v>
      </c>
      <c r="L241" s="201">
        <v>7.8</v>
      </c>
      <c r="M241" s="201">
        <v>9</v>
      </c>
      <c r="N241" s="201">
        <v>8</v>
      </c>
      <c r="O241" s="194" t="s">
        <v>1818</v>
      </c>
      <c r="P241" s="315">
        <v>24.8</v>
      </c>
      <c r="Q241" s="237"/>
      <c r="R241" s="237"/>
      <c r="S241" s="237"/>
      <c r="T241" s="302"/>
    </row>
    <row r="242" spans="2:20" ht="19.5" customHeight="1">
      <c r="B242" s="301">
        <v>14</v>
      </c>
      <c r="C242" s="197">
        <v>214</v>
      </c>
      <c r="D242" s="209">
        <v>136</v>
      </c>
      <c r="E242" s="210" t="s">
        <v>13</v>
      </c>
      <c r="F242" s="333" t="s">
        <v>2056</v>
      </c>
      <c r="G242" s="435">
        <v>9555</v>
      </c>
      <c r="H242" s="341" t="s">
        <v>2077</v>
      </c>
      <c r="I242" s="352" t="s">
        <v>2078</v>
      </c>
      <c r="J242" s="359" t="s">
        <v>9</v>
      </c>
      <c r="K242" s="341" t="s">
        <v>8</v>
      </c>
      <c r="L242" s="206">
        <v>8.2</v>
      </c>
      <c r="M242" s="206">
        <v>9.25</v>
      </c>
      <c r="N242" s="206">
        <v>7.25</v>
      </c>
      <c r="O242" s="194" t="s">
        <v>1818</v>
      </c>
      <c r="P242" s="315">
        <v>24.7</v>
      </c>
      <c r="Q242" s="237"/>
      <c r="R242" s="237"/>
      <c r="S242" s="237"/>
      <c r="T242" s="302"/>
    </row>
    <row r="243" spans="2:20" ht="19.5" customHeight="1">
      <c r="B243" s="301">
        <v>15</v>
      </c>
      <c r="C243" s="197">
        <v>68</v>
      </c>
      <c r="D243" s="216">
        <v>295</v>
      </c>
      <c r="E243" s="199" t="s">
        <v>110</v>
      </c>
      <c r="F243" s="330" t="s">
        <v>2056</v>
      </c>
      <c r="G243" s="345">
        <v>9556</v>
      </c>
      <c r="H243" s="338" t="s">
        <v>2079</v>
      </c>
      <c r="I243" s="349" t="s">
        <v>2080</v>
      </c>
      <c r="J243" s="356" t="s">
        <v>24</v>
      </c>
      <c r="K243" s="338" t="s">
        <v>8</v>
      </c>
      <c r="L243" s="215">
        <v>7.8</v>
      </c>
      <c r="M243" s="215">
        <v>9.25</v>
      </c>
      <c r="N243" s="215">
        <v>7.5</v>
      </c>
      <c r="O243" s="194" t="s">
        <v>1818</v>
      </c>
      <c r="P243" s="315">
        <v>24.55</v>
      </c>
      <c r="Q243" s="237"/>
      <c r="R243" s="237"/>
      <c r="S243" s="237"/>
      <c r="T243" s="302"/>
    </row>
    <row r="244" spans="2:20" ht="19.5" customHeight="1">
      <c r="B244" s="301">
        <v>16</v>
      </c>
      <c r="C244" s="197">
        <v>192</v>
      </c>
      <c r="D244" s="202">
        <v>264</v>
      </c>
      <c r="E244" s="203" t="s">
        <v>13</v>
      </c>
      <c r="F244" s="331" t="s">
        <v>2056</v>
      </c>
      <c r="G244" s="435">
        <v>9557</v>
      </c>
      <c r="H244" s="339" t="s">
        <v>2081</v>
      </c>
      <c r="I244" s="350" t="s">
        <v>2082</v>
      </c>
      <c r="J244" s="357" t="s">
        <v>9</v>
      </c>
      <c r="K244" s="339" t="s">
        <v>8</v>
      </c>
      <c r="L244" s="201">
        <v>8.2</v>
      </c>
      <c r="M244" s="201">
        <v>9.25</v>
      </c>
      <c r="N244" s="201">
        <v>7</v>
      </c>
      <c r="O244" s="195"/>
      <c r="P244" s="315">
        <v>24.45</v>
      </c>
      <c r="Q244" s="237"/>
      <c r="R244" s="237"/>
      <c r="S244" s="237"/>
      <c r="T244" s="302"/>
    </row>
    <row r="245" spans="2:20" ht="19.5" customHeight="1">
      <c r="B245" s="301">
        <v>17</v>
      </c>
      <c r="C245" s="197">
        <v>48</v>
      </c>
      <c r="D245" s="202">
        <v>161</v>
      </c>
      <c r="E245" s="203" t="s">
        <v>13</v>
      </c>
      <c r="F245" s="331" t="s">
        <v>2056</v>
      </c>
      <c r="G245" s="345">
        <v>9558</v>
      </c>
      <c r="H245" s="339" t="s">
        <v>2083</v>
      </c>
      <c r="I245" s="350" t="s">
        <v>1976</v>
      </c>
      <c r="J245" s="357" t="s">
        <v>9</v>
      </c>
      <c r="K245" s="339" t="s">
        <v>8</v>
      </c>
      <c r="L245" s="215">
        <v>8.6</v>
      </c>
      <c r="M245" s="215">
        <v>9.25</v>
      </c>
      <c r="N245" s="215">
        <v>6.5</v>
      </c>
      <c r="O245" s="194" t="s">
        <v>1818</v>
      </c>
      <c r="P245" s="315">
        <v>24.35</v>
      </c>
      <c r="Q245" s="237"/>
      <c r="R245" s="237"/>
      <c r="S245" s="237"/>
      <c r="T245" s="302"/>
    </row>
    <row r="246" spans="2:20" ht="19.5" customHeight="1">
      <c r="B246" s="301">
        <v>18</v>
      </c>
      <c r="C246" s="197">
        <v>86</v>
      </c>
      <c r="D246" s="216">
        <v>42</v>
      </c>
      <c r="E246" s="199" t="s">
        <v>13</v>
      </c>
      <c r="F246" s="330" t="s">
        <v>2056</v>
      </c>
      <c r="G246" s="435">
        <v>9559</v>
      </c>
      <c r="H246" s="338" t="s">
        <v>2084</v>
      </c>
      <c r="I246" s="349" t="s">
        <v>1241</v>
      </c>
      <c r="J246" s="356" t="s">
        <v>24</v>
      </c>
      <c r="K246" s="338" t="s">
        <v>8</v>
      </c>
      <c r="L246" s="201">
        <v>8.8</v>
      </c>
      <c r="M246" s="201">
        <v>8.25</v>
      </c>
      <c r="N246" s="201">
        <v>7.25</v>
      </c>
      <c r="O246" s="195"/>
      <c r="P246" s="315">
        <v>24.3</v>
      </c>
      <c r="Q246" s="237"/>
      <c r="R246" s="237"/>
      <c r="S246" s="237"/>
      <c r="T246" s="302"/>
    </row>
    <row r="247" spans="2:20" ht="19.5" customHeight="1">
      <c r="B247" s="301">
        <v>19</v>
      </c>
      <c r="C247" s="197">
        <v>98</v>
      </c>
      <c r="D247" s="216">
        <v>11</v>
      </c>
      <c r="E247" s="199" t="s">
        <v>13</v>
      </c>
      <c r="F247" s="330" t="s">
        <v>2056</v>
      </c>
      <c r="G247" s="345">
        <v>9560</v>
      </c>
      <c r="H247" s="338" t="s">
        <v>2085</v>
      </c>
      <c r="I247" s="349" t="s">
        <v>2086</v>
      </c>
      <c r="J247" s="356" t="s">
        <v>24</v>
      </c>
      <c r="K247" s="338" t="s">
        <v>8</v>
      </c>
      <c r="L247" s="206">
        <v>8.2</v>
      </c>
      <c r="M247" s="206">
        <v>8.25</v>
      </c>
      <c r="N247" s="206">
        <v>7.75</v>
      </c>
      <c r="O247" s="194" t="s">
        <v>1818</v>
      </c>
      <c r="P247" s="315">
        <v>24.2</v>
      </c>
      <c r="Q247" s="237"/>
      <c r="R247" s="237"/>
      <c r="S247" s="237"/>
      <c r="T247" s="302"/>
    </row>
    <row r="248" spans="2:20" ht="19.5" customHeight="1">
      <c r="B248" s="301">
        <v>20</v>
      </c>
      <c r="C248" s="197">
        <v>164</v>
      </c>
      <c r="D248" s="216">
        <v>307</v>
      </c>
      <c r="E248" s="199" t="s">
        <v>110</v>
      </c>
      <c r="F248" s="330" t="s">
        <v>2056</v>
      </c>
      <c r="G248" s="435">
        <v>9561</v>
      </c>
      <c r="H248" s="338" t="s">
        <v>2087</v>
      </c>
      <c r="I248" s="349" t="s">
        <v>2088</v>
      </c>
      <c r="J248" s="356" t="s">
        <v>24</v>
      </c>
      <c r="K248" s="338" t="s">
        <v>8</v>
      </c>
      <c r="L248" s="193">
        <v>7.6</v>
      </c>
      <c r="M248" s="193">
        <v>8.75</v>
      </c>
      <c r="N248" s="193">
        <v>7.75</v>
      </c>
      <c r="O248" s="194" t="s">
        <v>1818</v>
      </c>
      <c r="P248" s="315">
        <v>24.1</v>
      </c>
      <c r="Q248" s="237"/>
      <c r="R248" s="237"/>
      <c r="S248" s="237"/>
      <c r="T248" s="302"/>
    </row>
    <row r="249" spans="2:20" ht="19.5" customHeight="1">
      <c r="B249" s="301">
        <v>21</v>
      </c>
      <c r="C249" s="197">
        <v>130</v>
      </c>
      <c r="D249" s="216">
        <v>70</v>
      </c>
      <c r="E249" s="207" t="s">
        <v>13</v>
      </c>
      <c r="F249" s="332" t="s">
        <v>2056</v>
      </c>
      <c r="G249" s="345">
        <v>9562</v>
      </c>
      <c r="H249" s="340" t="s">
        <v>2089</v>
      </c>
      <c r="I249" s="351" t="s">
        <v>2090</v>
      </c>
      <c r="J249" s="358" t="s">
        <v>24</v>
      </c>
      <c r="K249" s="340" t="s">
        <v>8</v>
      </c>
      <c r="L249" s="206">
        <v>7.8</v>
      </c>
      <c r="M249" s="206">
        <v>9.25</v>
      </c>
      <c r="N249" s="206">
        <v>7</v>
      </c>
      <c r="O249" s="194" t="s">
        <v>1818</v>
      </c>
      <c r="P249" s="315">
        <v>24.05</v>
      </c>
      <c r="Q249" s="237"/>
      <c r="R249" s="237"/>
      <c r="S249" s="237"/>
      <c r="T249" s="302"/>
    </row>
    <row r="250" spans="2:20" ht="19.5" customHeight="1">
      <c r="B250" s="301">
        <v>22</v>
      </c>
      <c r="C250" s="197">
        <v>78</v>
      </c>
      <c r="D250" s="216">
        <v>21</v>
      </c>
      <c r="E250" s="199" t="s">
        <v>13</v>
      </c>
      <c r="F250" s="330" t="s">
        <v>2056</v>
      </c>
      <c r="G250" s="435">
        <v>9563</v>
      </c>
      <c r="H250" s="338" t="s">
        <v>2091</v>
      </c>
      <c r="I250" s="438" t="s">
        <v>2092</v>
      </c>
      <c r="J250" s="356" t="s">
        <v>9</v>
      </c>
      <c r="K250" s="338" t="s">
        <v>8</v>
      </c>
      <c r="L250" s="215">
        <v>7.8</v>
      </c>
      <c r="M250" s="215">
        <v>9</v>
      </c>
      <c r="N250" s="215">
        <v>7.25</v>
      </c>
      <c r="O250" s="222"/>
      <c r="P250" s="315">
        <v>24.05</v>
      </c>
      <c r="Q250" s="237"/>
      <c r="R250" s="237"/>
      <c r="S250" s="237"/>
      <c r="T250" s="302"/>
    </row>
    <row r="251" spans="2:20" ht="19.5" customHeight="1">
      <c r="B251" s="301">
        <v>23</v>
      </c>
      <c r="C251" s="197">
        <v>137</v>
      </c>
      <c r="D251" s="216">
        <v>283</v>
      </c>
      <c r="E251" s="199" t="s">
        <v>13</v>
      </c>
      <c r="F251" s="330" t="s">
        <v>2056</v>
      </c>
      <c r="G251" s="345">
        <v>9564</v>
      </c>
      <c r="H251" s="338" t="s">
        <v>2093</v>
      </c>
      <c r="I251" s="438" t="s">
        <v>1997</v>
      </c>
      <c r="J251" s="356" t="s">
        <v>9</v>
      </c>
      <c r="K251" s="338" t="s">
        <v>8</v>
      </c>
      <c r="L251" s="201">
        <v>8</v>
      </c>
      <c r="M251" s="201">
        <v>9</v>
      </c>
      <c r="N251" s="201">
        <v>7</v>
      </c>
      <c r="O251" s="195"/>
      <c r="P251" s="315">
        <v>24</v>
      </c>
      <c r="Q251" s="237"/>
      <c r="R251" s="237"/>
      <c r="S251" s="237"/>
      <c r="T251" s="302"/>
    </row>
    <row r="252" spans="2:20" ht="19.5" customHeight="1">
      <c r="B252" s="301">
        <v>24</v>
      </c>
      <c r="C252" s="197">
        <v>56</v>
      </c>
      <c r="D252" s="209">
        <v>199</v>
      </c>
      <c r="E252" s="210" t="s">
        <v>13</v>
      </c>
      <c r="F252" s="333" t="s">
        <v>2056</v>
      </c>
      <c r="G252" s="435">
        <v>9565</v>
      </c>
      <c r="H252" s="341" t="s">
        <v>2094</v>
      </c>
      <c r="I252" s="352" t="s">
        <v>1241</v>
      </c>
      <c r="J252" s="359" t="s">
        <v>24</v>
      </c>
      <c r="K252" s="341" t="s">
        <v>8</v>
      </c>
      <c r="L252" s="215">
        <v>7.6</v>
      </c>
      <c r="M252" s="215">
        <v>9.25</v>
      </c>
      <c r="N252" s="215">
        <v>7</v>
      </c>
      <c r="O252" s="194" t="s">
        <v>1818</v>
      </c>
      <c r="P252" s="315">
        <v>23.85</v>
      </c>
      <c r="Q252" s="237"/>
      <c r="R252" s="237"/>
      <c r="S252" s="237"/>
      <c r="T252" s="302"/>
    </row>
    <row r="253" spans="2:20" ht="19.5" customHeight="1">
      <c r="B253" s="301">
        <v>25</v>
      </c>
      <c r="C253" s="197">
        <v>176</v>
      </c>
      <c r="D253" s="216">
        <v>28</v>
      </c>
      <c r="E253" s="199" t="s">
        <v>13</v>
      </c>
      <c r="F253" s="330" t="s">
        <v>2056</v>
      </c>
      <c r="G253" s="345">
        <v>9566</v>
      </c>
      <c r="H253" s="338" t="s">
        <v>2095</v>
      </c>
      <c r="I253" s="349" t="s">
        <v>1093</v>
      </c>
      <c r="J253" s="356" t="s">
        <v>24</v>
      </c>
      <c r="K253" s="338" t="s">
        <v>8</v>
      </c>
      <c r="L253" s="201">
        <v>7.8</v>
      </c>
      <c r="M253" s="201">
        <v>8</v>
      </c>
      <c r="N253" s="201">
        <v>8</v>
      </c>
      <c r="O253" s="195"/>
      <c r="P253" s="315">
        <v>23.8</v>
      </c>
      <c r="Q253" s="237"/>
      <c r="R253" s="237"/>
      <c r="S253" s="237"/>
      <c r="T253" s="302"/>
    </row>
    <row r="254" spans="2:20" ht="19.5" customHeight="1">
      <c r="B254" s="301">
        <v>26</v>
      </c>
      <c r="C254" s="197">
        <v>62</v>
      </c>
      <c r="D254" s="202">
        <v>95</v>
      </c>
      <c r="E254" s="203" t="s">
        <v>13</v>
      </c>
      <c r="F254" s="331" t="s">
        <v>2056</v>
      </c>
      <c r="G254" s="435">
        <v>9567</v>
      </c>
      <c r="H254" s="339" t="s">
        <v>2096</v>
      </c>
      <c r="I254" s="353" t="s">
        <v>2097</v>
      </c>
      <c r="J254" s="357" t="s">
        <v>9</v>
      </c>
      <c r="K254" s="339" t="s">
        <v>8</v>
      </c>
      <c r="L254" s="206">
        <v>8.2</v>
      </c>
      <c r="M254" s="206">
        <v>8</v>
      </c>
      <c r="N254" s="206">
        <v>7.5</v>
      </c>
      <c r="O254" s="194" t="s">
        <v>1818</v>
      </c>
      <c r="P254" s="315">
        <v>23.7</v>
      </c>
      <c r="Q254" s="237"/>
      <c r="R254" s="237"/>
      <c r="S254" s="237"/>
      <c r="T254" s="302"/>
    </row>
    <row r="255" spans="2:20" ht="19.5" customHeight="1">
      <c r="B255" s="301">
        <v>27</v>
      </c>
      <c r="C255" s="197">
        <v>170</v>
      </c>
      <c r="D255" s="216">
        <v>285</v>
      </c>
      <c r="E255" s="199" t="s">
        <v>13</v>
      </c>
      <c r="F255" s="330" t="s">
        <v>2056</v>
      </c>
      <c r="G255" s="345">
        <v>9568</v>
      </c>
      <c r="H255" s="338" t="s">
        <v>2098</v>
      </c>
      <c r="I255" s="349" t="s">
        <v>2099</v>
      </c>
      <c r="J255" s="356" t="s">
        <v>24</v>
      </c>
      <c r="K255" s="338" t="s">
        <v>8</v>
      </c>
      <c r="L255" s="201">
        <v>7.4</v>
      </c>
      <c r="M255" s="201">
        <v>9.25</v>
      </c>
      <c r="N255" s="201">
        <v>7</v>
      </c>
      <c r="O255" s="194" t="s">
        <v>1818</v>
      </c>
      <c r="P255" s="315">
        <v>23.65</v>
      </c>
      <c r="Q255" s="237"/>
      <c r="R255" s="237"/>
      <c r="S255" s="237"/>
      <c r="T255" s="302"/>
    </row>
    <row r="256" spans="2:20" ht="19.5" customHeight="1">
      <c r="B256" s="301">
        <v>28</v>
      </c>
      <c r="C256" s="197">
        <v>92</v>
      </c>
      <c r="D256" s="209">
        <v>255</v>
      </c>
      <c r="E256" s="210" t="s">
        <v>846</v>
      </c>
      <c r="F256" s="333" t="s">
        <v>2056</v>
      </c>
      <c r="G256" s="435">
        <v>9569</v>
      </c>
      <c r="H256" s="341" t="s">
        <v>2100</v>
      </c>
      <c r="I256" s="439" t="s">
        <v>2101</v>
      </c>
      <c r="J256" s="359" t="s">
        <v>9</v>
      </c>
      <c r="K256" s="341" t="s">
        <v>8</v>
      </c>
      <c r="L256" s="193">
        <v>7.6</v>
      </c>
      <c r="M256" s="193">
        <v>8.75</v>
      </c>
      <c r="N256" s="193">
        <v>7.25</v>
      </c>
      <c r="O256" s="194" t="s">
        <v>1818</v>
      </c>
      <c r="P256" s="315">
        <v>23.6</v>
      </c>
      <c r="Q256" s="237"/>
      <c r="R256" s="237"/>
      <c r="S256" s="237"/>
      <c r="T256" s="302"/>
    </row>
    <row r="257" spans="2:20" ht="19.5" customHeight="1">
      <c r="B257" s="301">
        <v>29</v>
      </c>
      <c r="C257" s="197">
        <v>16</v>
      </c>
      <c r="D257" s="216">
        <v>7</v>
      </c>
      <c r="E257" s="199" t="s">
        <v>13</v>
      </c>
      <c r="F257" s="330" t="s">
        <v>2056</v>
      </c>
      <c r="G257" s="345">
        <v>9570</v>
      </c>
      <c r="H257" s="338" t="s">
        <v>2102</v>
      </c>
      <c r="I257" s="349" t="s">
        <v>1860</v>
      </c>
      <c r="J257" s="356" t="s">
        <v>9</v>
      </c>
      <c r="K257" s="338" t="s">
        <v>8</v>
      </c>
      <c r="L257" s="215">
        <v>7.8</v>
      </c>
      <c r="M257" s="215">
        <v>8.25</v>
      </c>
      <c r="N257" s="215">
        <v>7.25</v>
      </c>
      <c r="O257" s="194" t="s">
        <v>1818</v>
      </c>
      <c r="P257" s="315">
        <v>23.3</v>
      </c>
      <c r="Q257" s="237"/>
      <c r="R257" s="237"/>
      <c r="S257" s="237"/>
      <c r="T257" s="302"/>
    </row>
    <row r="258" spans="2:20" ht="19.5" customHeight="1">
      <c r="B258" s="303">
        <v>30</v>
      </c>
      <c r="C258" s="304">
        <v>41</v>
      </c>
      <c r="D258" s="305">
        <v>48</v>
      </c>
      <c r="E258" s="306" t="s">
        <v>13</v>
      </c>
      <c r="F258" s="377" t="s">
        <v>2056</v>
      </c>
      <c r="G258" s="436">
        <v>9571</v>
      </c>
      <c r="H258" s="378" t="s">
        <v>2103</v>
      </c>
      <c r="I258" s="379" t="s">
        <v>1241</v>
      </c>
      <c r="J258" s="371" t="s">
        <v>24</v>
      </c>
      <c r="K258" s="378" t="s">
        <v>8</v>
      </c>
      <c r="L258" s="309">
        <v>8</v>
      </c>
      <c r="M258" s="309">
        <v>8</v>
      </c>
      <c r="N258" s="309">
        <v>7.25</v>
      </c>
      <c r="O258" s="310" t="s">
        <v>1818</v>
      </c>
      <c r="P258" s="316">
        <v>23.25</v>
      </c>
      <c r="Q258" s="312"/>
      <c r="R258" s="312"/>
      <c r="S258" s="312"/>
      <c r="T258" s="313"/>
    </row>
    <row r="260" spans="2:7" ht="15.75">
      <c r="B260" s="219" t="s">
        <v>1871</v>
      </c>
      <c r="C260" s="219"/>
      <c r="D260" s="219"/>
      <c r="E260" s="219"/>
      <c r="F260" s="219"/>
      <c r="G260" s="220">
        <f>COUNTIF(KF,"L")</f>
        <v>16</v>
      </c>
    </row>
    <row r="261" spans="2:7" ht="15.75">
      <c r="B261" s="219" t="s">
        <v>1872</v>
      </c>
      <c r="C261" s="219"/>
      <c r="D261" s="219"/>
      <c r="E261" s="219"/>
      <c r="F261" s="219"/>
      <c r="G261" s="220">
        <f>COUNTIF(KF,"P")</f>
        <v>14</v>
      </c>
    </row>
    <row r="269" spans="2:20" ht="22.5">
      <c r="B269" s="451" t="s">
        <v>2157</v>
      </c>
      <c r="C269" s="451"/>
      <c r="D269" s="451"/>
      <c r="E269" s="451"/>
      <c r="F269" s="451"/>
      <c r="G269" s="451"/>
      <c r="H269" s="451"/>
      <c r="I269" s="451"/>
      <c r="J269" s="451"/>
      <c r="K269" s="451"/>
      <c r="L269" s="451"/>
      <c r="M269" s="451"/>
      <c r="N269" s="451"/>
      <c r="O269" s="451"/>
      <c r="P269" s="451"/>
      <c r="Q269" s="451"/>
      <c r="R269" s="451"/>
      <c r="S269" s="451"/>
      <c r="T269" s="451"/>
    </row>
    <row r="270" spans="2:20" ht="18.75">
      <c r="B270" s="452" t="s">
        <v>2154</v>
      </c>
      <c r="C270" s="452"/>
      <c r="D270" s="452"/>
      <c r="E270" s="452"/>
      <c r="F270" s="452"/>
      <c r="G270" s="452"/>
      <c r="H270" s="452"/>
      <c r="I270" s="452"/>
      <c r="J270" s="452"/>
      <c r="K270" s="452"/>
      <c r="L270" s="452"/>
      <c r="M270" s="452"/>
      <c r="N270" s="452"/>
      <c r="O270" s="452"/>
      <c r="P270" s="452"/>
      <c r="Q270" s="452"/>
      <c r="R270" s="452"/>
      <c r="S270" s="452"/>
      <c r="T270" s="452"/>
    </row>
    <row r="271" spans="2:20" ht="18.75">
      <c r="B271" s="452" t="s">
        <v>1006</v>
      </c>
      <c r="C271" s="452"/>
      <c r="D271" s="452"/>
      <c r="E271" s="452"/>
      <c r="F271" s="452"/>
      <c r="G271" s="452"/>
      <c r="H271" s="452"/>
      <c r="I271" s="452"/>
      <c r="J271" s="452"/>
      <c r="K271" s="452"/>
      <c r="L271" s="452"/>
      <c r="M271" s="452"/>
      <c r="N271" s="452"/>
      <c r="O271" s="452"/>
      <c r="P271" s="452"/>
      <c r="Q271" s="452"/>
      <c r="R271" s="452"/>
      <c r="S271" s="452"/>
      <c r="T271" s="452"/>
    </row>
    <row r="272" ht="5.25" customHeight="1" thickBot="1"/>
    <row r="273" spans="2:20" ht="31.5">
      <c r="B273" s="6" t="s">
        <v>2155</v>
      </c>
      <c r="C273" s="282" t="s">
        <v>2156</v>
      </c>
      <c r="D273" s="283" t="s">
        <v>1806</v>
      </c>
      <c r="E273" s="284" t="s">
        <v>1807</v>
      </c>
      <c r="F273" s="285" t="s">
        <v>1808</v>
      </c>
      <c r="G273" s="286" t="s">
        <v>1009</v>
      </c>
      <c r="H273" s="285" t="s">
        <v>1013</v>
      </c>
      <c r="I273" s="285" t="s">
        <v>1809</v>
      </c>
      <c r="J273" s="285" t="s">
        <v>3</v>
      </c>
      <c r="K273" s="285" t="s">
        <v>1016</v>
      </c>
      <c r="L273" s="287" t="s">
        <v>1810</v>
      </c>
      <c r="M273" s="288" t="s">
        <v>1811</v>
      </c>
      <c r="N273" s="288" t="s">
        <v>1812</v>
      </c>
      <c r="O273" s="289" t="s">
        <v>1813</v>
      </c>
      <c r="P273" s="290" t="s">
        <v>1814</v>
      </c>
      <c r="Q273" s="424"/>
      <c r="R273" s="425"/>
      <c r="S273" s="425"/>
      <c r="T273" s="426"/>
    </row>
    <row r="274" spans="2:20" ht="19.5" customHeight="1">
      <c r="B274" s="391">
        <v>1</v>
      </c>
      <c r="C274" s="427">
        <v>47</v>
      </c>
      <c r="D274" s="293">
        <v>265</v>
      </c>
      <c r="E274" s="294" t="s">
        <v>13</v>
      </c>
      <c r="F274" s="428" t="s">
        <v>2104</v>
      </c>
      <c r="G274" s="429">
        <v>9572</v>
      </c>
      <c r="H274" s="417" t="s">
        <v>2105</v>
      </c>
      <c r="I274" s="430" t="s">
        <v>2106</v>
      </c>
      <c r="J274" s="296" t="s">
        <v>24</v>
      </c>
      <c r="K274" s="295" t="s">
        <v>1030</v>
      </c>
      <c r="L274" s="297">
        <v>9.2</v>
      </c>
      <c r="M274" s="297">
        <v>9.5</v>
      </c>
      <c r="N274" s="297">
        <v>9.5</v>
      </c>
      <c r="O274" s="297"/>
      <c r="P274" s="297">
        <v>28.2</v>
      </c>
      <c r="Q274" s="325"/>
      <c r="R274" s="299"/>
      <c r="S274" s="299"/>
      <c r="T274" s="403"/>
    </row>
    <row r="275" spans="2:20" ht="19.5" customHeight="1">
      <c r="B275" s="356">
        <v>2</v>
      </c>
      <c r="C275" s="423">
        <v>8</v>
      </c>
      <c r="D275" s="214">
        <v>79</v>
      </c>
      <c r="E275" s="203" t="s">
        <v>13</v>
      </c>
      <c r="F275" s="234" t="s">
        <v>2104</v>
      </c>
      <c r="G275" s="406">
        <v>9573</v>
      </c>
      <c r="H275" s="418" t="s">
        <v>2107</v>
      </c>
      <c r="I275" s="408" t="s">
        <v>2108</v>
      </c>
      <c r="J275" s="205" t="s">
        <v>24</v>
      </c>
      <c r="K275" s="226" t="s">
        <v>8</v>
      </c>
      <c r="L275" s="208">
        <v>8.4</v>
      </c>
      <c r="M275" s="208">
        <v>10</v>
      </c>
      <c r="N275" s="208">
        <v>9</v>
      </c>
      <c r="O275" s="194" t="s">
        <v>1818</v>
      </c>
      <c r="P275" s="195">
        <v>27.4</v>
      </c>
      <c r="Q275" s="326"/>
      <c r="R275" s="237"/>
      <c r="S275" s="237"/>
      <c r="T275" s="404"/>
    </row>
    <row r="276" spans="2:20" ht="19.5" customHeight="1">
      <c r="B276" s="357">
        <v>3</v>
      </c>
      <c r="C276" s="423">
        <v>69</v>
      </c>
      <c r="D276" s="216">
        <v>50</v>
      </c>
      <c r="E276" s="199" t="s">
        <v>13</v>
      </c>
      <c r="F276" s="235" t="s">
        <v>2104</v>
      </c>
      <c r="G276" s="407">
        <v>9574</v>
      </c>
      <c r="H276" s="419" t="s">
        <v>2180</v>
      </c>
      <c r="I276" s="409" t="s">
        <v>2109</v>
      </c>
      <c r="J276" s="196" t="s">
        <v>9</v>
      </c>
      <c r="K276" s="200" t="s">
        <v>8</v>
      </c>
      <c r="L276" s="201">
        <v>9</v>
      </c>
      <c r="M276" s="201">
        <v>9.75</v>
      </c>
      <c r="N276" s="201">
        <v>8.5</v>
      </c>
      <c r="O276" s="194" t="s">
        <v>1818</v>
      </c>
      <c r="P276" s="195">
        <v>27.25</v>
      </c>
      <c r="Q276" s="326"/>
      <c r="R276" s="237"/>
      <c r="S276" s="237"/>
      <c r="T276" s="404"/>
    </row>
    <row r="277" spans="2:20" ht="19.5" customHeight="1">
      <c r="B277" s="356">
        <v>4</v>
      </c>
      <c r="C277" s="423">
        <v>23</v>
      </c>
      <c r="D277" s="202">
        <v>148</v>
      </c>
      <c r="E277" s="203" t="s">
        <v>13</v>
      </c>
      <c r="F277" s="234" t="s">
        <v>2104</v>
      </c>
      <c r="G277" s="406">
        <v>9575</v>
      </c>
      <c r="H277" s="418" t="s">
        <v>2110</v>
      </c>
      <c r="I277" s="410" t="s">
        <v>1926</v>
      </c>
      <c r="J277" s="205" t="s">
        <v>24</v>
      </c>
      <c r="K277" s="204" t="s">
        <v>8</v>
      </c>
      <c r="L277" s="206">
        <v>8.2</v>
      </c>
      <c r="M277" s="206">
        <v>9.75</v>
      </c>
      <c r="N277" s="206">
        <v>9</v>
      </c>
      <c r="O277" s="194" t="s">
        <v>1818</v>
      </c>
      <c r="P277" s="195">
        <v>26.95</v>
      </c>
      <c r="Q277" s="326"/>
      <c r="R277" s="237"/>
      <c r="S277" s="237"/>
      <c r="T277" s="404"/>
    </row>
    <row r="278" spans="2:20" ht="19.5" customHeight="1">
      <c r="B278" s="357">
        <v>5</v>
      </c>
      <c r="C278" s="423">
        <v>38</v>
      </c>
      <c r="D278" s="202">
        <v>106</v>
      </c>
      <c r="E278" s="203" t="s">
        <v>13</v>
      </c>
      <c r="F278" s="234" t="s">
        <v>2104</v>
      </c>
      <c r="G278" s="407">
        <v>9576</v>
      </c>
      <c r="H278" s="418" t="s">
        <v>2111</v>
      </c>
      <c r="I278" s="410" t="s">
        <v>2112</v>
      </c>
      <c r="J278" s="205" t="s">
        <v>9</v>
      </c>
      <c r="K278" s="204" t="s">
        <v>8</v>
      </c>
      <c r="L278" s="206">
        <v>8.4</v>
      </c>
      <c r="M278" s="206">
        <v>9.75</v>
      </c>
      <c r="N278" s="206">
        <v>8.75</v>
      </c>
      <c r="O278" s="194" t="s">
        <v>1818</v>
      </c>
      <c r="P278" s="195">
        <v>26.9</v>
      </c>
      <c r="Q278" s="326"/>
      <c r="R278" s="237"/>
      <c r="S278" s="237"/>
      <c r="T278" s="404"/>
    </row>
    <row r="279" spans="2:20" ht="19.5" customHeight="1">
      <c r="B279" s="356">
        <v>6</v>
      </c>
      <c r="C279" s="423">
        <v>161</v>
      </c>
      <c r="D279" s="214">
        <v>225</v>
      </c>
      <c r="E279" s="203" t="s">
        <v>13</v>
      </c>
      <c r="F279" s="234" t="s">
        <v>2104</v>
      </c>
      <c r="G279" s="406">
        <v>9577</v>
      </c>
      <c r="H279" s="418" t="s">
        <v>2113</v>
      </c>
      <c r="I279" s="410" t="s">
        <v>2114</v>
      </c>
      <c r="J279" s="205" t="s">
        <v>24</v>
      </c>
      <c r="K279" s="204" t="s">
        <v>8</v>
      </c>
      <c r="L279" s="206">
        <v>8.4</v>
      </c>
      <c r="M279" s="206">
        <v>9.75</v>
      </c>
      <c r="N279" s="206">
        <v>8.75</v>
      </c>
      <c r="O279" s="194" t="s">
        <v>1818</v>
      </c>
      <c r="P279" s="195">
        <v>26.9</v>
      </c>
      <c r="Q279" s="326"/>
      <c r="R279" s="237"/>
      <c r="S279" s="237"/>
      <c r="T279" s="404"/>
    </row>
    <row r="280" spans="2:20" ht="19.5" customHeight="1">
      <c r="B280" s="357">
        <v>7</v>
      </c>
      <c r="C280" s="423">
        <v>79</v>
      </c>
      <c r="D280" s="216">
        <v>77</v>
      </c>
      <c r="E280" s="199" t="s">
        <v>13</v>
      </c>
      <c r="F280" s="235" t="s">
        <v>2104</v>
      </c>
      <c r="G280" s="407">
        <v>9578</v>
      </c>
      <c r="H280" s="419" t="s">
        <v>2179</v>
      </c>
      <c r="I280" s="411" t="s">
        <v>2115</v>
      </c>
      <c r="J280" s="196" t="s">
        <v>9</v>
      </c>
      <c r="K280" s="200" t="s">
        <v>8</v>
      </c>
      <c r="L280" s="206">
        <v>8.6</v>
      </c>
      <c r="M280" s="206">
        <v>10</v>
      </c>
      <c r="N280" s="206">
        <v>8.25</v>
      </c>
      <c r="O280" s="194" t="s">
        <v>1818</v>
      </c>
      <c r="P280" s="195">
        <v>26.85</v>
      </c>
      <c r="Q280" s="326"/>
      <c r="R280" s="237"/>
      <c r="S280" s="237"/>
      <c r="T280" s="404"/>
    </row>
    <row r="281" spans="2:20" ht="19.5" customHeight="1">
      <c r="B281" s="356">
        <v>8</v>
      </c>
      <c r="C281" s="423">
        <v>13</v>
      </c>
      <c r="D281" s="214">
        <v>207</v>
      </c>
      <c r="E281" s="203" t="s">
        <v>13</v>
      </c>
      <c r="F281" s="234" t="s">
        <v>2104</v>
      </c>
      <c r="G281" s="406">
        <v>9579</v>
      </c>
      <c r="H281" s="418" t="s">
        <v>2116</v>
      </c>
      <c r="I281" s="412" t="s">
        <v>2117</v>
      </c>
      <c r="J281" s="205" t="s">
        <v>9</v>
      </c>
      <c r="K281" s="226" t="s">
        <v>8</v>
      </c>
      <c r="L281" s="208">
        <v>8.6</v>
      </c>
      <c r="M281" s="208">
        <v>10</v>
      </c>
      <c r="N281" s="208">
        <v>8.25</v>
      </c>
      <c r="O281" s="194" t="s">
        <v>1818</v>
      </c>
      <c r="P281" s="195">
        <v>26.85</v>
      </c>
      <c r="Q281" s="326"/>
      <c r="R281" s="237"/>
      <c r="S281" s="237"/>
      <c r="T281" s="404"/>
    </row>
    <row r="282" spans="2:20" ht="19.5" customHeight="1">
      <c r="B282" s="357">
        <v>9</v>
      </c>
      <c r="C282" s="423">
        <v>11</v>
      </c>
      <c r="D282" s="202">
        <v>137</v>
      </c>
      <c r="E282" s="203" t="s">
        <v>13</v>
      </c>
      <c r="F282" s="234" t="s">
        <v>2104</v>
      </c>
      <c r="G282" s="407">
        <v>9580</v>
      </c>
      <c r="H282" s="418" t="s">
        <v>2178</v>
      </c>
      <c r="I282" s="410" t="s">
        <v>1905</v>
      </c>
      <c r="J282" s="205" t="s">
        <v>24</v>
      </c>
      <c r="K282" s="204" t="s">
        <v>8</v>
      </c>
      <c r="L282" s="193">
        <v>8.8</v>
      </c>
      <c r="M282" s="193">
        <v>9.75</v>
      </c>
      <c r="N282" s="193">
        <v>8.25</v>
      </c>
      <c r="O282" s="194" t="s">
        <v>1818</v>
      </c>
      <c r="P282" s="195">
        <v>26.8</v>
      </c>
      <c r="Q282" s="326"/>
      <c r="R282" s="237"/>
      <c r="S282" s="237"/>
      <c r="T282" s="404"/>
    </row>
    <row r="283" spans="2:20" ht="19.5" customHeight="1">
      <c r="B283" s="356">
        <v>10</v>
      </c>
      <c r="C283" s="423">
        <v>6</v>
      </c>
      <c r="D283" s="216">
        <v>37</v>
      </c>
      <c r="E283" s="199" t="s">
        <v>13</v>
      </c>
      <c r="F283" s="235" t="s">
        <v>2104</v>
      </c>
      <c r="G283" s="406">
        <v>9581</v>
      </c>
      <c r="H283" s="419" t="s">
        <v>2118</v>
      </c>
      <c r="I283" s="409" t="s">
        <v>1863</v>
      </c>
      <c r="J283" s="196" t="s">
        <v>9</v>
      </c>
      <c r="K283" s="200" t="s">
        <v>8</v>
      </c>
      <c r="L283" s="193">
        <v>8.4</v>
      </c>
      <c r="M283" s="193">
        <v>10</v>
      </c>
      <c r="N283" s="193">
        <v>8.25</v>
      </c>
      <c r="O283" s="194" t="s">
        <v>1818</v>
      </c>
      <c r="P283" s="195">
        <v>26.65</v>
      </c>
      <c r="Q283" s="326"/>
      <c r="R283" s="237"/>
      <c r="S283" s="237"/>
      <c r="T283" s="404"/>
    </row>
    <row r="284" spans="2:20" ht="19.5" customHeight="1">
      <c r="B284" s="357">
        <v>11</v>
      </c>
      <c r="C284" s="423">
        <v>76</v>
      </c>
      <c r="D284" s="213">
        <v>256</v>
      </c>
      <c r="E284" s="210" t="s">
        <v>110</v>
      </c>
      <c r="F284" s="236" t="s">
        <v>2104</v>
      </c>
      <c r="G284" s="407">
        <v>9582</v>
      </c>
      <c r="H284" s="420" t="s">
        <v>2119</v>
      </c>
      <c r="I284" s="413" t="s">
        <v>2120</v>
      </c>
      <c r="J284" s="212" t="s">
        <v>9</v>
      </c>
      <c r="K284" s="211" t="s">
        <v>8</v>
      </c>
      <c r="L284" s="193">
        <v>8.6</v>
      </c>
      <c r="M284" s="193">
        <v>9.5</v>
      </c>
      <c r="N284" s="193">
        <v>8.5</v>
      </c>
      <c r="O284" s="194" t="s">
        <v>1818</v>
      </c>
      <c r="P284" s="195">
        <v>26.6</v>
      </c>
      <c r="Q284" s="326"/>
      <c r="R284" s="237"/>
      <c r="S284" s="237"/>
      <c r="T284" s="404"/>
    </row>
    <row r="285" spans="2:20" ht="19.5" customHeight="1">
      <c r="B285" s="356">
        <v>12</v>
      </c>
      <c r="C285" s="423">
        <v>5</v>
      </c>
      <c r="D285" s="202">
        <v>120</v>
      </c>
      <c r="E285" s="203" t="s">
        <v>846</v>
      </c>
      <c r="F285" s="234" t="s">
        <v>2104</v>
      </c>
      <c r="G285" s="406">
        <v>9583</v>
      </c>
      <c r="H285" s="418" t="s">
        <v>2121</v>
      </c>
      <c r="I285" s="410" t="s">
        <v>2122</v>
      </c>
      <c r="J285" s="205" t="s">
        <v>9</v>
      </c>
      <c r="K285" s="204" t="s">
        <v>1030</v>
      </c>
      <c r="L285" s="206">
        <v>8.8</v>
      </c>
      <c r="M285" s="206">
        <v>10</v>
      </c>
      <c r="N285" s="206">
        <v>7.75</v>
      </c>
      <c r="O285" s="194" t="s">
        <v>1818</v>
      </c>
      <c r="P285" s="195">
        <v>26.55</v>
      </c>
      <c r="Q285" s="326"/>
      <c r="R285" s="237"/>
      <c r="S285" s="237"/>
      <c r="T285" s="404"/>
    </row>
    <row r="286" spans="2:20" ht="19.5" customHeight="1">
      <c r="B286" s="357">
        <v>13</v>
      </c>
      <c r="C286" s="423">
        <v>193</v>
      </c>
      <c r="D286" s="213">
        <v>113</v>
      </c>
      <c r="E286" s="210" t="s">
        <v>13</v>
      </c>
      <c r="F286" s="236" t="s">
        <v>2104</v>
      </c>
      <c r="G286" s="407">
        <v>9584</v>
      </c>
      <c r="H286" s="420" t="s">
        <v>2123</v>
      </c>
      <c r="I286" s="413" t="s">
        <v>2124</v>
      </c>
      <c r="J286" s="212" t="s">
        <v>9</v>
      </c>
      <c r="K286" s="211" t="s">
        <v>8</v>
      </c>
      <c r="L286" s="208">
        <v>8.6</v>
      </c>
      <c r="M286" s="208">
        <v>9.25</v>
      </c>
      <c r="N286" s="208">
        <v>8.5</v>
      </c>
      <c r="O286" s="194" t="s">
        <v>1818</v>
      </c>
      <c r="P286" s="195">
        <v>26.35</v>
      </c>
      <c r="Q286" s="326"/>
      <c r="R286" s="237"/>
      <c r="S286" s="237"/>
      <c r="T286" s="404"/>
    </row>
    <row r="287" spans="2:20" ht="19.5" customHeight="1">
      <c r="B287" s="356">
        <v>14</v>
      </c>
      <c r="C287" s="423">
        <v>29</v>
      </c>
      <c r="D287" s="214">
        <v>187</v>
      </c>
      <c r="E287" s="203" t="s">
        <v>13</v>
      </c>
      <c r="F287" s="234" t="s">
        <v>2104</v>
      </c>
      <c r="G287" s="406">
        <v>9585</v>
      </c>
      <c r="H287" s="418" t="s">
        <v>2125</v>
      </c>
      <c r="I287" s="408" t="s">
        <v>2126</v>
      </c>
      <c r="J287" s="205" t="s">
        <v>9</v>
      </c>
      <c r="K287" s="204" t="s">
        <v>8</v>
      </c>
      <c r="L287" s="193">
        <v>8.4</v>
      </c>
      <c r="M287" s="193">
        <v>9.75</v>
      </c>
      <c r="N287" s="193">
        <v>8</v>
      </c>
      <c r="O287" s="194" t="s">
        <v>1818</v>
      </c>
      <c r="P287" s="195">
        <v>26.15</v>
      </c>
      <c r="Q287" s="326"/>
      <c r="R287" s="237"/>
      <c r="S287" s="237"/>
      <c r="T287" s="404"/>
    </row>
    <row r="288" spans="2:20" ht="19.5" customHeight="1">
      <c r="B288" s="357">
        <v>15</v>
      </c>
      <c r="C288" s="423">
        <v>136</v>
      </c>
      <c r="D288" s="202">
        <v>158</v>
      </c>
      <c r="E288" s="203" t="s">
        <v>13</v>
      </c>
      <c r="F288" s="234" t="s">
        <v>2104</v>
      </c>
      <c r="G288" s="407">
        <v>9586</v>
      </c>
      <c r="H288" s="418" t="s">
        <v>2127</v>
      </c>
      <c r="I288" s="410" t="s">
        <v>2128</v>
      </c>
      <c r="J288" s="205" t="s">
        <v>9</v>
      </c>
      <c r="K288" s="204" t="s">
        <v>8</v>
      </c>
      <c r="L288" s="206">
        <v>8.6</v>
      </c>
      <c r="M288" s="206">
        <v>9.5</v>
      </c>
      <c r="N288" s="206">
        <v>8</v>
      </c>
      <c r="O288" s="194" t="s">
        <v>1818</v>
      </c>
      <c r="P288" s="195">
        <v>26.1</v>
      </c>
      <c r="Q288" s="326"/>
      <c r="R288" s="237"/>
      <c r="S288" s="237"/>
      <c r="T288" s="404"/>
    </row>
    <row r="289" spans="2:20" ht="19.5" customHeight="1">
      <c r="B289" s="356">
        <v>16</v>
      </c>
      <c r="C289" s="423">
        <v>99</v>
      </c>
      <c r="D289" s="216">
        <v>17</v>
      </c>
      <c r="E289" s="199" t="s">
        <v>13</v>
      </c>
      <c r="F289" s="235" t="s">
        <v>2104</v>
      </c>
      <c r="G289" s="406">
        <v>9587</v>
      </c>
      <c r="H289" s="419" t="s">
        <v>2129</v>
      </c>
      <c r="I289" s="409" t="s">
        <v>2130</v>
      </c>
      <c r="J289" s="196" t="s">
        <v>24</v>
      </c>
      <c r="K289" s="200" t="s">
        <v>8</v>
      </c>
      <c r="L289" s="206">
        <v>8.6</v>
      </c>
      <c r="M289" s="206">
        <v>9.5</v>
      </c>
      <c r="N289" s="206">
        <v>8</v>
      </c>
      <c r="O289" s="194" t="s">
        <v>1818</v>
      </c>
      <c r="P289" s="195">
        <v>26.1</v>
      </c>
      <c r="Q289" s="326"/>
      <c r="R289" s="237"/>
      <c r="S289" s="237"/>
      <c r="T289" s="404"/>
    </row>
    <row r="290" spans="2:20" ht="19.5" customHeight="1">
      <c r="B290" s="357">
        <v>17</v>
      </c>
      <c r="C290" s="423">
        <v>50</v>
      </c>
      <c r="D290" s="198">
        <v>26</v>
      </c>
      <c r="E290" s="199" t="s">
        <v>13</v>
      </c>
      <c r="F290" s="235" t="s">
        <v>2104</v>
      </c>
      <c r="G290" s="407">
        <v>9588</v>
      </c>
      <c r="H290" s="419" t="s">
        <v>2131</v>
      </c>
      <c r="I290" s="409" t="s">
        <v>2132</v>
      </c>
      <c r="J290" s="196" t="s">
        <v>9</v>
      </c>
      <c r="K290" s="200" t="s">
        <v>8</v>
      </c>
      <c r="L290" s="206">
        <v>8.2</v>
      </c>
      <c r="M290" s="206">
        <v>10</v>
      </c>
      <c r="N290" s="206">
        <v>7.75</v>
      </c>
      <c r="O290" s="224" t="s">
        <v>1818</v>
      </c>
      <c r="P290" s="195">
        <v>25.95</v>
      </c>
      <c r="Q290" s="326"/>
      <c r="R290" s="237"/>
      <c r="S290" s="237"/>
      <c r="T290" s="404"/>
    </row>
    <row r="291" spans="2:20" ht="19.5" customHeight="1">
      <c r="B291" s="356">
        <v>18</v>
      </c>
      <c r="C291" s="423">
        <v>72</v>
      </c>
      <c r="D291" s="216">
        <v>281</v>
      </c>
      <c r="E291" s="199" t="s">
        <v>13</v>
      </c>
      <c r="F291" s="235" t="s">
        <v>2104</v>
      </c>
      <c r="G291" s="406">
        <v>9589</v>
      </c>
      <c r="H291" s="419" t="s">
        <v>2133</v>
      </c>
      <c r="I291" s="409" t="s">
        <v>1109</v>
      </c>
      <c r="J291" s="196" t="s">
        <v>24</v>
      </c>
      <c r="K291" s="200" t="s">
        <v>235</v>
      </c>
      <c r="L291" s="201">
        <v>8.8</v>
      </c>
      <c r="M291" s="201">
        <v>8.75</v>
      </c>
      <c r="N291" s="201">
        <v>8.25</v>
      </c>
      <c r="O291" s="194" t="s">
        <v>1818</v>
      </c>
      <c r="P291" s="195">
        <v>25.8</v>
      </c>
      <c r="Q291" s="326"/>
      <c r="R291" s="237"/>
      <c r="S291" s="237"/>
      <c r="T291" s="404"/>
    </row>
    <row r="292" spans="2:20" ht="19.5" customHeight="1">
      <c r="B292" s="357">
        <v>19</v>
      </c>
      <c r="C292" s="423">
        <v>80</v>
      </c>
      <c r="D292" s="209">
        <v>214</v>
      </c>
      <c r="E292" s="210" t="s">
        <v>13</v>
      </c>
      <c r="F292" s="236" t="s">
        <v>2104</v>
      </c>
      <c r="G292" s="407">
        <v>9590</v>
      </c>
      <c r="H292" s="420" t="s">
        <v>2134</v>
      </c>
      <c r="I292" s="414" t="s">
        <v>1908</v>
      </c>
      <c r="J292" s="212" t="s">
        <v>24</v>
      </c>
      <c r="K292" s="211" t="s">
        <v>8</v>
      </c>
      <c r="L292" s="215">
        <v>8.2</v>
      </c>
      <c r="M292" s="215">
        <v>9</v>
      </c>
      <c r="N292" s="215">
        <v>8.25</v>
      </c>
      <c r="O292" s="194" t="s">
        <v>1818</v>
      </c>
      <c r="P292" s="195">
        <v>25.45</v>
      </c>
      <c r="Q292" s="326"/>
      <c r="R292" s="237"/>
      <c r="S292" s="237"/>
      <c r="T292" s="404"/>
    </row>
    <row r="293" spans="2:20" ht="19.5" customHeight="1">
      <c r="B293" s="356">
        <v>20</v>
      </c>
      <c r="C293" s="423">
        <v>142</v>
      </c>
      <c r="D293" s="202">
        <v>261</v>
      </c>
      <c r="E293" s="203" t="s">
        <v>13</v>
      </c>
      <c r="F293" s="234" t="s">
        <v>2104</v>
      </c>
      <c r="G293" s="406">
        <v>9591</v>
      </c>
      <c r="H293" s="418" t="s">
        <v>2135</v>
      </c>
      <c r="I293" s="410" t="s">
        <v>2136</v>
      </c>
      <c r="J293" s="205" t="s">
        <v>24</v>
      </c>
      <c r="K293" s="204" t="s">
        <v>8</v>
      </c>
      <c r="L293" s="215">
        <v>8.4</v>
      </c>
      <c r="M293" s="215">
        <v>9.75</v>
      </c>
      <c r="N293" s="215">
        <v>7.25</v>
      </c>
      <c r="O293" s="222"/>
      <c r="P293" s="195">
        <v>25.4</v>
      </c>
      <c r="Q293" s="326"/>
      <c r="R293" s="237"/>
      <c r="S293" s="237"/>
      <c r="T293" s="404"/>
    </row>
    <row r="294" spans="2:20" ht="19.5" customHeight="1">
      <c r="B294" s="357">
        <v>21</v>
      </c>
      <c r="C294" s="423">
        <v>12</v>
      </c>
      <c r="D294" s="209">
        <v>93</v>
      </c>
      <c r="E294" s="210" t="s">
        <v>13</v>
      </c>
      <c r="F294" s="236" t="s">
        <v>2104</v>
      </c>
      <c r="G294" s="407">
        <v>9592</v>
      </c>
      <c r="H294" s="420" t="s">
        <v>2137</v>
      </c>
      <c r="I294" s="413" t="s">
        <v>1834</v>
      </c>
      <c r="J294" s="212" t="s">
        <v>24</v>
      </c>
      <c r="K294" s="211" t="s">
        <v>8</v>
      </c>
      <c r="L294" s="206">
        <v>7.6</v>
      </c>
      <c r="M294" s="206">
        <v>9.25</v>
      </c>
      <c r="N294" s="206">
        <v>8.5</v>
      </c>
      <c r="O294" s="194" t="s">
        <v>1818</v>
      </c>
      <c r="P294" s="195">
        <v>25.35</v>
      </c>
      <c r="Q294" s="326"/>
      <c r="R294" s="237"/>
      <c r="S294" s="237"/>
      <c r="T294" s="404"/>
    </row>
    <row r="295" spans="2:20" ht="19.5" customHeight="1">
      <c r="B295" s="356">
        <v>22</v>
      </c>
      <c r="C295" s="423">
        <v>155</v>
      </c>
      <c r="D295" s="216">
        <v>306</v>
      </c>
      <c r="E295" s="199" t="s">
        <v>110</v>
      </c>
      <c r="F295" s="235" t="s">
        <v>2104</v>
      </c>
      <c r="G295" s="406">
        <v>9593</v>
      </c>
      <c r="H295" s="419" t="s">
        <v>2138</v>
      </c>
      <c r="I295" s="409" t="s">
        <v>2139</v>
      </c>
      <c r="J295" s="196" t="s">
        <v>24</v>
      </c>
      <c r="K295" s="200" t="s">
        <v>235</v>
      </c>
      <c r="L295" s="201">
        <v>8.8</v>
      </c>
      <c r="M295" s="201">
        <v>8.5</v>
      </c>
      <c r="N295" s="201">
        <v>8</v>
      </c>
      <c r="O295" s="194" t="s">
        <v>1818</v>
      </c>
      <c r="P295" s="195">
        <v>25.3</v>
      </c>
      <c r="Q295" s="326"/>
      <c r="R295" s="237"/>
      <c r="S295" s="237"/>
      <c r="T295" s="404"/>
    </row>
    <row r="296" spans="2:20" ht="19.5" customHeight="1">
      <c r="B296" s="357">
        <v>23</v>
      </c>
      <c r="C296" s="423">
        <v>40</v>
      </c>
      <c r="D296" s="202">
        <v>206</v>
      </c>
      <c r="E296" s="203" t="s">
        <v>13</v>
      </c>
      <c r="F296" s="234" t="s">
        <v>2104</v>
      </c>
      <c r="G296" s="407">
        <v>9594</v>
      </c>
      <c r="H296" s="418" t="s">
        <v>2140</v>
      </c>
      <c r="I296" s="415" t="s">
        <v>2141</v>
      </c>
      <c r="J296" s="205" t="s">
        <v>9</v>
      </c>
      <c r="K296" s="204" t="s">
        <v>8</v>
      </c>
      <c r="L296" s="215">
        <v>7.8</v>
      </c>
      <c r="M296" s="215">
        <v>9.75</v>
      </c>
      <c r="N296" s="215">
        <v>7.75</v>
      </c>
      <c r="O296" s="194" t="s">
        <v>1818</v>
      </c>
      <c r="P296" s="195">
        <v>25.3</v>
      </c>
      <c r="Q296" s="326"/>
      <c r="R296" s="237"/>
      <c r="S296" s="237"/>
      <c r="T296" s="404"/>
    </row>
    <row r="297" spans="2:20" ht="19.5" customHeight="1">
      <c r="B297" s="356">
        <v>24</v>
      </c>
      <c r="C297" s="423">
        <v>21</v>
      </c>
      <c r="D297" s="202">
        <v>259</v>
      </c>
      <c r="E297" s="203" t="s">
        <v>13</v>
      </c>
      <c r="F297" s="234" t="s">
        <v>2104</v>
      </c>
      <c r="G297" s="406">
        <v>9595</v>
      </c>
      <c r="H297" s="418" t="s">
        <v>2142</v>
      </c>
      <c r="I297" s="410" t="s">
        <v>2143</v>
      </c>
      <c r="J297" s="205" t="s">
        <v>24</v>
      </c>
      <c r="K297" s="204" t="s">
        <v>8</v>
      </c>
      <c r="L297" s="206">
        <v>7.8</v>
      </c>
      <c r="M297" s="206">
        <v>9.25</v>
      </c>
      <c r="N297" s="206">
        <v>8.25</v>
      </c>
      <c r="O297" s="194" t="s">
        <v>1818</v>
      </c>
      <c r="P297" s="195">
        <v>25.3</v>
      </c>
      <c r="Q297" s="326"/>
      <c r="R297" s="237"/>
      <c r="S297" s="237"/>
      <c r="T297" s="404"/>
    </row>
    <row r="298" spans="2:20" ht="19.5" customHeight="1">
      <c r="B298" s="357">
        <v>25</v>
      </c>
      <c r="C298" s="423">
        <v>35</v>
      </c>
      <c r="D298" s="202">
        <v>180</v>
      </c>
      <c r="E298" s="203" t="s">
        <v>13</v>
      </c>
      <c r="F298" s="234" t="s">
        <v>2104</v>
      </c>
      <c r="G298" s="407">
        <v>9596</v>
      </c>
      <c r="H298" s="418" t="s">
        <v>2144</v>
      </c>
      <c r="I298" s="410" t="s">
        <v>1064</v>
      </c>
      <c r="J298" s="205" t="s">
        <v>24</v>
      </c>
      <c r="K298" s="204" t="s">
        <v>8</v>
      </c>
      <c r="L298" s="201">
        <v>8.2</v>
      </c>
      <c r="M298" s="201">
        <v>9.25</v>
      </c>
      <c r="N298" s="201">
        <v>7.5</v>
      </c>
      <c r="O298" s="194" t="s">
        <v>1818</v>
      </c>
      <c r="P298" s="195">
        <v>24.95</v>
      </c>
      <c r="Q298" s="326"/>
      <c r="R298" s="237"/>
      <c r="S298" s="237"/>
      <c r="T298" s="404"/>
    </row>
    <row r="299" spans="2:20" ht="19.5" customHeight="1">
      <c r="B299" s="356">
        <v>26</v>
      </c>
      <c r="C299" s="423">
        <v>1</v>
      </c>
      <c r="D299" s="216">
        <v>282</v>
      </c>
      <c r="E299" s="199" t="s">
        <v>846</v>
      </c>
      <c r="F299" s="235" t="s">
        <v>2104</v>
      </c>
      <c r="G299" s="406">
        <v>9597</v>
      </c>
      <c r="H299" s="419" t="s">
        <v>2145</v>
      </c>
      <c r="I299" s="411" t="s">
        <v>2019</v>
      </c>
      <c r="J299" s="196" t="s">
        <v>24</v>
      </c>
      <c r="K299" s="200" t="s">
        <v>8</v>
      </c>
      <c r="L299" s="215">
        <v>7.4</v>
      </c>
      <c r="M299" s="215">
        <v>8.75</v>
      </c>
      <c r="N299" s="215">
        <v>8.75</v>
      </c>
      <c r="O299" s="222"/>
      <c r="P299" s="195">
        <v>24.9</v>
      </c>
      <c r="Q299" s="326"/>
      <c r="R299" s="237"/>
      <c r="S299" s="237"/>
      <c r="T299" s="404"/>
    </row>
    <row r="300" spans="2:20" ht="19.5" customHeight="1">
      <c r="B300" s="357">
        <v>27</v>
      </c>
      <c r="C300" s="423">
        <v>14</v>
      </c>
      <c r="D300" s="202">
        <v>203</v>
      </c>
      <c r="E300" s="203" t="s">
        <v>13</v>
      </c>
      <c r="F300" s="234" t="s">
        <v>2104</v>
      </c>
      <c r="G300" s="407">
        <v>9598</v>
      </c>
      <c r="H300" s="418" t="s">
        <v>2146</v>
      </c>
      <c r="I300" s="410" t="s">
        <v>193</v>
      </c>
      <c r="J300" s="205" t="s">
        <v>24</v>
      </c>
      <c r="K300" s="204" t="s">
        <v>1030</v>
      </c>
      <c r="L300" s="201">
        <v>8.4</v>
      </c>
      <c r="M300" s="201">
        <v>9.25</v>
      </c>
      <c r="N300" s="201">
        <v>7</v>
      </c>
      <c r="O300" s="194" t="s">
        <v>1818</v>
      </c>
      <c r="P300" s="195">
        <v>24.65</v>
      </c>
      <c r="Q300" s="326"/>
      <c r="R300" s="237"/>
      <c r="S300" s="237"/>
      <c r="T300" s="404"/>
    </row>
    <row r="301" spans="2:20" ht="19.5" customHeight="1">
      <c r="B301" s="356">
        <v>28</v>
      </c>
      <c r="C301" s="423">
        <v>10</v>
      </c>
      <c r="D301" s="209">
        <v>121</v>
      </c>
      <c r="E301" s="210" t="s">
        <v>13</v>
      </c>
      <c r="F301" s="236" t="s">
        <v>2104</v>
      </c>
      <c r="G301" s="406">
        <v>9599</v>
      </c>
      <c r="H301" s="420" t="s">
        <v>2147</v>
      </c>
      <c r="I301" s="413" t="s">
        <v>2132</v>
      </c>
      <c r="J301" s="212" t="s">
        <v>24</v>
      </c>
      <c r="K301" s="211" t="s">
        <v>8</v>
      </c>
      <c r="L301" s="206">
        <v>7.8</v>
      </c>
      <c r="M301" s="206">
        <v>9.75</v>
      </c>
      <c r="N301" s="206">
        <v>6.75</v>
      </c>
      <c r="O301" s="194" t="s">
        <v>1818</v>
      </c>
      <c r="P301" s="195">
        <v>24.3</v>
      </c>
      <c r="Q301" s="326"/>
      <c r="R301" s="237"/>
      <c r="S301" s="237"/>
      <c r="T301" s="404"/>
    </row>
    <row r="302" spans="2:20" ht="19.5" customHeight="1">
      <c r="B302" s="357">
        <v>29</v>
      </c>
      <c r="C302" s="423">
        <v>114</v>
      </c>
      <c r="D302" s="216">
        <v>60</v>
      </c>
      <c r="E302" s="199" t="s">
        <v>13</v>
      </c>
      <c r="F302" s="235" t="s">
        <v>2104</v>
      </c>
      <c r="G302" s="407">
        <v>9600</v>
      </c>
      <c r="H302" s="419" t="s">
        <v>2148</v>
      </c>
      <c r="I302" s="416" t="s">
        <v>2149</v>
      </c>
      <c r="J302" s="196" t="s">
        <v>9</v>
      </c>
      <c r="K302" s="200" t="s">
        <v>8</v>
      </c>
      <c r="L302" s="193">
        <v>8</v>
      </c>
      <c r="M302" s="193">
        <v>9</v>
      </c>
      <c r="N302" s="193">
        <v>7.25</v>
      </c>
      <c r="O302" s="194" t="s">
        <v>1818</v>
      </c>
      <c r="P302" s="195">
        <v>24.25</v>
      </c>
      <c r="Q302" s="326"/>
      <c r="R302" s="237"/>
      <c r="S302" s="237"/>
      <c r="T302" s="404"/>
    </row>
    <row r="303" spans="2:20" ht="19.5" customHeight="1">
      <c r="B303" s="356">
        <v>30</v>
      </c>
      <c r="C303" s="423">
        <v>77</v>
      </c>
      <c r="D303" s="216">
        <v>13</v>
      </c>
      <c r="E303" s="199" t="s">
        <v>13</v>
      </c>
      <c r="F303" s="235" t="s">
        <v>2104</v>
      </c>
      <c r="G303" s="406">
        <v>9601</v>
      </c>
      <c r="H303" s="421" t="s">
        <v>2177</v>
      </c>
      <c r="I303" s="409" t="s">
        <v>1848</v>
      </c>
      <c r="J303" s="196" t="s">
        <v>24</v>
      </c>
      <c r="K303" s="200" t="s">
        <v>8</v>
      </c>
      <c r="L303" s="215">
        <v>7.6</v>
      </c>
      <c r="M303" s="215">
        <v>9.25</v>
      </c>
      <c r="N303" s="215">
        <v>7.25</v>
      </c>
      <c r="O303" s="222"/>
      <c r="P303" s="195">
        <v>24.1</v>
      </c>
      <c r="Q303" s="326"/>
      <c r="R303" s="237"/>
      <c r="S303" s="237"/>
      <c r="T303" s="404"/>
    </row>
    <row r="304" spans="2:20" ht="19.5" customHeight="1">
      <c r="B304" s="357">
        <v>31</v>
      </c>
      <c r="C304" s="423">
        <v>18</v>
      </c>
      <c r="D304" s="202">
        <v>101</v>
      </c>
      <c r="E304" s="203" t="s">
        <v>13</v>
      </c>
      <c r="F304" s="234" t="s">
        <v>2104</v>
      </c>
      <c r="G304" s="407">
        <v>9602</v>
      </c>
      <c r="H304" s="418" t="s">
        <v>2150</v>
      </c>
      <c r="I304" s="410" t="s">
        <v>2003</v>
      </c>
      <c r="J304" s="205" t="s">
        <v>24</v>
      </c>
      <c r="K304" s="204" t="s">
        <v>8</v>
      </c>
      <c r="L304" s="193">
        <v>7.8</v>
      </c>
      <c r="M304" s="193">
        <v>8.75</v>
      </c>
      <c r="N304" s="193">
        <v>7.5</v>
      </c>
      <c r="O304" s="194" t="s">
        <v>1818</v>
      </c>
      <c r="P304" s="195">
        <v>24.05</v>
      </c>
      <c r="Q304" s="326"/>
      <c r="R304" s="237"/>
      <c r="S304" s="237"/>
      <c r="T304" s="404"/>
    </row>
    <row r="305" spans="2:20" ht="19.5" customHeight="1">
      <c r="B305" s="371">
        <v>32</v>
      </c>
      <c r="C305" s="431">
        <v>102</v>
      </c>
      <c r="D305" s="305">
        <v>298</v>
      </c>
      <c r="E305" s="306" t="s">
        <v>13</v>
      </c>
      <c r="F305" s="432" t="s">
        <v>2104</v>
      </c>
      <c r="G305" s="433">
        <v>9603</v>
      </c>
      <c r="H305" s="422" t="s">
        <v>2151</v>
      </c>
      <c r="I305" s="434" t="s">
        <v>2152</v>
      </c>
      <c r="J305" s="308" t="s">
        <v>24</v>
      </c>
      <c r="K305" s="307" t="s">
        <v>8</v>
      </c>
      <c r="L305" s="309">
        <v>7.8</v>
      </c>
      <c r="M305" s="309">
        <v>8.75</v>
      </c>
      <c r="N305" s="309">
        <v>7</v>
      </c>
      <c r="O305" s="310" t="s">
        <v>1818</v>
      </c>
      <c r="P305" s="311">
        <v>23.55</v>
      </c>
      <c r="Q305" s="327"/>
      <c r="R305" s="312"/>
      <c r="S305" s="312"/>
      <c r="T305" s="405"/>
    </row>
    <row r="307" spans="2:7" ht="15.75">
      <c r="B307" s="219" t="s">
        <v>1871</v>
      </c>
      <c r="C307" s="219"/>
      <c r="D307" s="219"/>
      <c r="E307" s="219"/>
      <c r="F307" s="219"/>
      <c r="G307" s="220">
        <f>COUNTIF(KG,"L")</f>
        <v>13</v>
      </c>
    </row>
    <row r="308" spans="2:7" ht="15.75">
      <c r="B308" s="219" t="s">
        <v>1872</v>
      </c>
      <c r="C308" s="219"/>
      <c r="D308" s="219"/>
      <c r="E308" s="219"/>
      <c r="F308" s="219"/>
      <c r="G308" s="220">
        <f>COUNTIF(KG,"P")</f>
        <v>19</v>
      </c>
    </row>
    <row r="309" spans="2:8" ht="15.75">
      <c r="B309" s="225"/>
      <c r="H309" s="220"/>
    </row>
    <row r="310" spans="2:8" ht="15.75">
      <c r="B310" s="225"/>
      <c r="H310" s="220"/>
    </row>
    <row r="311" spans="2:8" ht="15.75">
      <c r="B311" s="225"/>
      <c r="H311" s="220"/>
    </row>
  </sheetData>
  <sheetProtection/>
  <mergeCells count="21">
    <mergeCell ref="B269:T269"/>
    <mergeCell ref="B270:T270"/>
    <mergeCell ref="B271:T271"/>
    <mergeCell ref="B135:T135"/>
    <mergeCell ref="B136:T136"/>
    <mergeCell ref="B137:T137"/>
    <mergeCell ref="B180:T180"/>
    <mergeCell ref="B181:T181"/>
    <mergeCell ref="B182:T182"/>
    <mergeCell ref="B2:T2"/>
    <mergeCell ref="B3:T3"/>
    <mergeCell ref="B4:T4"/>
    <mergeCell ref="B46:T46"/>
    <mergeCell ref="B47:T47"/>
    <mergeCell ref="B48:T48"/>
    <mergeCell ref="B90:T90"/>
    <mergeCell ref="B91:T91"/>
    <mergeCell ref="B224:T224"/>
    <mergeCell ref="B225:T225"/>
    <mergeCell ref="B226:T226"/>
    <mergeCell ref="B92:T92"/>
  </mergeCells>
  <printOptions/>
  <pageMargins left="0.5" right="0.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SMP Argomulyo</dc:creator>
  <cp:keywords/>
  <dc:description/>
  <cp:lastModifiedBy>SMP Argomulyo</cp:lastModifiedBy>
  <cp:lastPrinted>2010-07-23T04:53:47Z</cp:lastPrinted>
  <dcterms:created xsi:type="dcterms:W3CDTF">2010-07-23T01:03:27Z</dcterms:created>
  <dcterms:modified xsi:type="dcterms:W3CDTF">2010-08-02T01:00:17Z</dcterms:modified>
  <cp:category/>
  <cp:version/>
  <cp:contentType/>
  <cp:contentStatus/>
</cp:coreProperties>
</file>